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isou\OneDrive\Área de Trabalho\"/>
    </mc:Choice>
  </mc:AlternateContent>
  <xr:revisionPtr revIDLastSave="0" documentId="13_ncr:1_{410F4ABA-A812-4B2E-8B18-41515BA1E6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L27" i="1"/>
  <c r="M27" i="1"/>
  <c r="N31" i="1"/>
  <c r="N21" i="1"/>
  <c r="N23" i="1"/>
  <c r="N24" i="1"/>
  <c r="N25" i="1"/>
  <c r="N28" i="1"/>
  <c r="N29" i="1"/>
  <c r="J22" i="1" l="1"/>
  <c r="K22" i="1"/>
  <c r="L22" i="1"/>
  <c r="M22" i="1"/>
  <c r="I39" i="1" l="1"/>
  <c r="H39" i="1" s="1"/>
  <c r="I38" i="1"/>
  <c r="H38" i="1" s="1"/>
  <c r="H37" i="1"/>
  <c r="O19" i="1" l="1"/>
  <c r="O18" i="1"/>
  <c r="B22" i="1" l="1"/>
  <c r="C22" i="1"/>
  <c r="D22" i="1"/>
  <c r="E22" i="1"/>
  <c r="F22" i="1"/>
  <c r="G22" i="1"/>
  <c r="H22" i="1"/>
  <c r="I22" i="1"/>
  <c r="O32" i="1"/>
  <c r="N22" i="1" l="1"/>
  <c r="F27" i="1" l="1"/>
  <c r="H27" i="1"/>
  <c r="D27" i="1"/>
  <c r="B27" i="1"/>
  <c r="E27" i="1"/>
  <c r="C27" i="1"/>
  <c r="G27" i="1"/>
  <c r="I27" i="1"/>
  <c r="J27" i="1" l="1"/>
  <c r="N27" i="1" s="1"/>
  <c r="N30" i="1"/>
  <c r="J19" i="1"/>
  <c r="J18" i="1" s="1"/>
  <c r="J32" i="1" s="1"/>
  <c r="M19" i="1"/>
  <c r="M18" i="1" s="1"/>
  <c r="M32" i="1" s="1"/>
  <c r="K19" i="1"/>
  <c r="K18" i="1" s="1"/>
  <c r="K32" i="1" s="1"/>
  <c r="L19" i="1"/>
  <c r="L18" i="1" s="1"/>
  <c r="L32" i="1" s="1"/>
  <c r="F19" i="1"/>
  <c r="F18" i="1" s="1"/>
  <c r="F32" i="1" s="1"/>
  <c r="H19" i="1"/>
  <c r="H18" i="1" s="1"/>
  <c r="H32" i="1" s="1"/>
  <c r="D19" i="1"/>
  <c r="D18" i="1" s="1"/>
  <c r="D32" i="1" s="1"/>
  <c r="E19" i="1"/>
  <c r="E18" i="1" s="1"/>
  <c r="E32" i="1" s="1"/>
  <c r="C19" i="1"/>
  <c r="I19" i="1"/>
  <c r="I18" i="1" s="1"/>
  <c r="I32" i="1" s="1"/>
  <c r="G19" i="1"/>
  <c r="G18" i="1" s="1"/>
  <c r="G32" i="1" s="1"/>
  <c r="B19" i="1"/>
  <c r="B18" i="1" s="1"/>
  <c r="N20" i="1"/>
  <c r="N19" i="1" l="1"/>
  <c r="C18" i="1"/>
  <c r="C32" i="1" s="1"/>
  <c r="B32" i="1"/>
  <c r="N18" i="1"/>
  <c r="N32" i="1" s="1"/>
  <c r="H36" i="1" s="1"/>
  <c r="I36" i="1" s="1"/>
</calcChain>
</file>

<file path=xl/sharedStrings.xml><?xml version="1.0" encoding="utf-8"?>
<sst xmlns="http://schemas.openxmlformats.org/spreadsheetml/2006/main" count="61" uniqueCount="61">
  <si>
    <t>Tabela 1.2 - Demonstrativo da Despesa com Pessoal - União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</si>
  <si>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</si>
  <si>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</si>
  <si>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</si>
  <si>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</si>
  <si>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 COM PESSOAL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</si>
  <si>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</si>
  <si>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</si>
  <si>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</si>
  <si>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</si>
  <si>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</si>
  <si>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</si>
  <si>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</si>
  <si>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</si>
  <si>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</si>
  <si>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</si>
  <si>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</si>
  <si>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</si>
  <si>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</si>
  <si>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</si>
  <si>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</si>
  <si>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</si>
  <si>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</si>
  <si>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</si>
  <si>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</si>
  <si>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</si>
  <si>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</si>
  <si>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</si>
  <si>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</si>
  <si>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</si>
  <si>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</si>
  <si>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</si>
  <si>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</si>
  <si>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</si>
  <si>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</si>
  <si>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</si>
  <si>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</si>
  <si>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</si>
  <si>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</si>
  <si>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</si>
  <si>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</si>
  <si>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set/23</t>
  </si>
  <si>
    <t>out/23</t>
  </si>
  <si>
    <t>nov/23</t>
  </si>
  <si>
    <t>dez/23</t>
  </si>
  <si>
    <t>jan/24</t>
  </si>
  <si>
    <t>fev/24</t>
  </si>
  <si>
    <t>mar/24</t>
  </si>
  <si>
    <t>abr/24</t>
  </si>
  <si>
    <t>GOVERNO FEDERAL - PODER LEGISLATIVO</t>
  </si>
  <si>
    <t>SENADO FEDERAL</t>
  </si>
  <si>
    <t xml:space="preserve">                      FERNANDO ÁLVARO LEÃO RINCON                                                           ANDRE LUIS SOARES DA PAIXÃO</t>
  </si>
  <si>
    <t xml:space="preserve">     Diretor da Secretaria de Finanças, Orçamento e Contabilidade                                                  Auditor-Geral</t>
  </si>
  <si>
    <t>ILANA TROMBKA</t>
  </si>
  <si>
    <t>Diretora-Geral</t>
  </si>
  <si>
    <t>mai/24</t>
  </si>
  <si>
    <t>jun/24</t>
  </si>
  <si>
    <t>jul/24</t>
  </si>
  <si>
    <t>ago/24</t>
  </si>
  <si>
    <t>FONTE: SIAFI, Senado Federal, 13/09/2024 09:00</t>
  </si>
  <si>
    <t>SETEMBRO/2023 A AGOSTO/2024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</si>
</sst>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_);[Red]\(&quot;R$ &quot;#,##0.00\)"/>
    <numFmt numFmtId="165" formatCode="0.000%"/>
    <numFmt numFmtId="166" formatCode="0.0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4" fontId="3" fillId="0" borderId="5" xfId="1" applyNumberFormat="1" applyFont="1" applyBorder="1"/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4" fontId="4" fillId="0" borderId="13" xfId="1" applyNumberFormat="1" applyFont="1" applyBorder="1"/>
    <xf numFmtId="4" fontId="4" fillId="2" borderId="14" xfId="1" applyNumberFormat="1" applyFont="1" applyFill="1" applyBorder="1"/>
    <xf numFmtId="4" fontId="4" fillId="0" borderId="4" xfId="1" applyNumberFormat="1" applyFont="1" applyBorder="1"/>
    <xf numFmtId="4" fontId="4" fillId="0" borderId="11" xfId="1" applyNumberFormat="1" applyFont="1" applyBorder="1"/>
    <xf numFmtId="4" fontId="4" fillId="0" borderId="1" xfId="1" applyNumberFormat="1" applyFont="1" applyBorder="1"/>
    <xf numFmtId="4" fontId="3" fillId="2" borderId="10" xfId="1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4" fillId="0" borderId="0" xfId="1" applyNumberFormat="1" applyFont="1"/>
    <xf numFmtId="4" fontId="4" fillId="2" borderId="15" xfId="1" applyNumberFormat="1" applyFont="1" applyFill="1" applyBorder="1"/>
    <xf numFmtId="4" fontId="4" fillId="2" borderId="9" xfId="1" applyNumberFormat="1" applyFont="1" applyFill="1" applyBorder="1"/>
    <xf numFmtId="4" fontId="3" fillId="2" borderId="15" xfId="1" applyNumberFormat="1" applyFont="1" applyFill="1" applyBorder="1"/>
    <xf numFmtId="0" fontId="5" fillId="2" borderId="14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14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6" fontId="4" fillId="2" borderId="8" xfId="2" applyNumberFormat="1" applyFont="1" applyFill="1" applyBorder="1" applyAlignment="1">
      <alignment horizontal="center"/>
    </xf>
    <xf numFmtId="166" fontId="4" fillId="2" borderId="9" xfId="2" applyNumberFormat="1" applyFont="1" applyFill="1" applyBorder="1" applyAlignment="1">
      <alignment horizontal="center"/>
    </xf>
    <xf numFmtId="166" fontId="4" fillId="2" borderId="10" xfId="2" applyNumberFormat="1" applyFont="1" applyFill="1" applyBorder="1" applyAlignment="1">
      <alignment horizontal="center"/>
    </xf>
    <xf numFmtId="10" fontId="3" fillId="0" borderId="8" xfId="1" applyNumberFormat="1" applyFon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10" fontId="3" fillId="0" borderId="10" xfId="1" applyNumberFormat="1" applyFont="1" applyBorder="1" applyAlignment="1">
      <alignment horizontal="center"/>
    </xf>
    <xf numFmtId="165" fontId="3" fillId="0" borderId="8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/>
    </xf>
    <xf numFmtId="165" fontId="3" fillId="0" borderId="10" xfId="2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showGridLines="0" tabSelected="1" topLeftCell="A11" zoomScaleNormal="100" workbookViewId="0">
      <selection activeCell="H36" sqref="H36"/>
    </sheetView>
  </sheetViews>
  <sheetFormatPr defaultColWidth="9.109375" defaultRowHeight="11.25" customHeight="1" x14ac:dyDescent="0.25"/>
  <cols>
    <col min="1" max="1" width="64.5546875" style="3" customWidth="1"/>
    <col min="2" max="2" width="11.6640625" style="3" customWidth="1"/>
    <col min="3" max="3" width="11.88671875" style="3" customWidth="1"/>
    <col min="4" max="7" width="11.6640625" style="3" customWidth="1"/>
    <col min="8" max="8" width="16.109375" style="3" customWidth="1"/>
    <col min="9" max="13" width="11.6640625" style="3" customWidth="1"/>
    <col min="14" max="14" width="13.109375" style="3" bestFit="1" customWidth="1"/>
    <col min="15" max="15" width="14.44140625" style="3" customWidth="1"/>
    <col min="16" max="16384" width="9.109375" style="3"/>
  </cols>
  <sheetData>
    <row r="1" spans="1:15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5">
      <c r="A3" s="50" t="s">
        <v>49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1.25" customHeight="1" x14ac:dyDescent="0.25">
      <c r="A4" s="50" t="s">
        <v>50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1.25" customHeight="1" x14ac:dyDescent="0.2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1.25" customHeight="1" x14ac:dyDescent="0.25">
      <c r="A6" s="51" t="s">
        <v>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1.25" customHeight="1" x14ac:dyDescent="0.25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1.25" customHeight="1" x14ac:dyDescent="0.25">
      <c r="A8" s="50" t="s">
        <v>60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11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5">
      <c r="A11" s="6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</row>
    <row r="12" spans="1:15" ht="11.25" customHeight="1" x14ac:dyDescent="0.25">
      <c r="A12" s="7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5"/>
    </row>
    <row r="13" spans="1:15" ht="11.25" customHeight="1" x14ac:dyDescent="0.25">
      <c r="A13" s="7" t="s">
        <v>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  <c r="O13" s="8" t="s">
        <v>6</v>
      </c>
    </row>
    <row r="14" spans="1:15" ht="11.25" customHeight="1" x14ac:dyDescent="0.25">
      <c r="A14" s="7"/>
      <c r="B14" s="58" t="s">
        <v>41</v>
      </c>
      <c r="C14" s="58" t="s">
        <v>42</v>
      </c>
      <c r="D14" s="58" t="s">
        <v>43</v>
      </c>
      <c r="E14" s="58" t="s">
        <v>44</v>
      </c>
      <c r="F14" s="58" t="s">
        <v>45</v>
      </c>
      <c r="G14" s="58" t="s">
        <v>46</v>
      </c>
      <c r="H14" s="58" t="s">
        <v>47</v>
      </c>
      <c r="I14" s="61" t="s">
        <v>48</v>
      </c>
      <c r="J14" s="61" t="s">
        <v>55</v>
      </c>
      <c r="K14" s="61" t="s">
        <v>56</v>
      </c>
      <c r="L14" s="61" t="s">
        <v>57</v>
      </c>
      <c r="M14" s="61" t="s">
        <v>58</v>
      </c>
      <c r="N14" s="9" t="s">
        <v>7</v>
      </c>
      <c r="O14" s="10" t="s">
        <v>8</v>
      </c>
    </row>
    <row r="15" spans="1:15" ht="11.25" customHeight="1" x14ac:dyDescent="0.25">
      <c r="A15" s="7"/>
      <c r="B15" s="59"/>
      <c r="C15" s="59"/>
      <c r="D15" s="59"/>
      <c r="E15" s="59"/>
      <c r="F15" s="59"/>
      <c r="G15" s="59"/>
      <c r="H15" s="59"/>
      <c r="I15" s="62"/>
      <c r="J15" s="62"/>
      <c r="K15" s="62"/>
      <c r="L15" s="62"/>
      <c r="M15" s="62"/>
      <c r="N15" s="11" t="s">
        <v>9</v>
      </c>
      <c r="O15" s="10" t="s">
        <v>10</v>
      </c>
    </row>
    <row r="16" spans="1:15" ht="11.25" customHeight="1" x14ac:dyDescent="0.25">
      <c r="A16" s="7"/>
      <c r="B16" s="59"/>
      <c r="C16" s="59"/>
      <c r="D16" s="59"/>
      <c r="E16" s="59"/>
      <c r="F16" s="59"/>
      <c r="G16" s="59"/>
      <c r="H16" s="59"/>
      <c r="I16" s="62"/>
      <c r="J16" s="62"/>
      <c r="K16" s="62"/>
      <c r="L16" s="62"/>
      <c r="M16" s="62"/>
      <c r="N16" s="11" t="s">
        <v>11</v>
      </c>
      <c r="O16" s="12" t="s">
        <v>12</v>
      </c>
    </row>
    <row r="17" spans="1:15" ht="11.25" customHeight="1" x14ac:dyDescent="0.25">
      <c r="A17" s="13"/>
      <c r="B17" s="60"/>
      <c r="C17" s="60"/>
      <c r="D17" s="60"/>
      <c r="E17" s="60"/>
      <c r="F17" s="60"/>
      <c r="G17" s="60"/>
      <c r="H17" s="60"/>
      <c r="I17" s="63"/>
      <c r="J17" s="63"/>
      <c r="K17" s="63"/>
      <c r="L17" s="63"/>
      <c r="M17" s="63"/>
      <c r="N17" s="49" t="s">
        <v>13</v>
      </c>
      <c r="O17" s="14" t="s">
        <v>14</v>
      </c>
    </row>
    <row r="18" spans="1:15" ht="11.25" customHeight="1" x14ac:dyDescent="0.25">
      <c r="A18" s="15" t="s">
        <v>15</v>
      </c>
      <c r="B18" s="39">
        <f t="shared" ref="B18:M18" si="0">B19+B22+B25</f>
        <v>303327067.64999998</v>
      </c>
      <c r="C18" s="39">
        <f t="shared" si="0"/>
        <v>296620263.42999995</v>
      </c>
      <c r="D18" s="39">
        <f t="shared" si="0"/>
        <v>449451538.00999999</v>
      </c>
      <c r="E18" s="39">
        <f t="shared" si="0"/>
        <v>300015696.60000002</v>
      </c>
      <c r="F18" s="39">
        <f t="shared" si="0"/>
        <v>348392179.06000006</v>
      </c>
      <c r="G18" s="39">
        <f t="shared" si="0"/>
        <v>334673740.12</v>
      </c>
      <c r="H18" s="39">
        <f t="shared" si="0"/>
        <v>334950927.00999999</v>
      </c>
      <c r="I18" s="40">
        <f t="shared" si="0"/>
        <v>339565922.23000002</v>
      </c>
      <c r="J18" s="40">
        <f t="shared" si="0"/>
        <v>484800903.02999997</v>
      </c>
      <c r="K18" s="40">
        <f t="shared" si="0"/>
        <v>340162088.43000001</v>
      </c>
      <c r="L18" s="40">
        <f t="shared" si="0"/>
        <v>337853758.94000006</v>
      </c>
      <c r="M18" s="39">
        <f t="shared" si="0"/>
        <v>337955858.11000001</v>
      </c>
      <c r="N18" s="45">
        <f>SUM(B18:M18)</f>
        <v>4207769942.6200004</v>
      </c>
      <c r="O18" s="39">
        <f t="shared" ref="O18" si="1">O19+O22+O25</f>
        <v>2603005.67</v>
      </c>
    </row>
    <row r="19" spans="1:15" ht="11.25" customHeight="1" x14ac:dyDescent="0.25">
      <c r="A19" s="16" t="s">
        <v>16</v>
      </c>
      <c r="B19" s="36">
        <f t="shared" ref="B19:M19" si="2">SUM(B20:B21)</f>
        <v>128796796.14999999</v>
      </c>
      <c r="C19" s="36">
        <f t="shared" si="2"/>
        <v>128738068.41</v>
      </c>
      <c r="D19" s="36">
        <f t="shared" si="2"/>
        <v>200023466.46000001</v>
      </c>
      <c r="E19" s="36">
        <f t="shared" si="2"/>
        <v>131313771.71000001</v>
      </c>
      <c r="F19" s="36">
        <f t="shared" si="2"/>
        <v>169535156.55000001</v>
      </c>
      <c r="G19" s="36">
        <f t="shared" si="2"/>
        <v>147547177.30000001</v>
      </c>
      <c r="H19" s="36">
        <f t="shared" si="2"/>
        <v>151334299.28</v>
      </c>
      <c r="I19" s="38">
        <f t="shared" si="2"/>
        <v>155399766.51999998</v>
      </c>
      <c r="J19" s="38">
        <f t="shared" si="2"/>
        <v>215059075.48000002</v>
      </c>
      <c r="K19" s="38">
        <f t="shared" si="2"/>
        <v>154436087.83000001</v>
      </c>
      <c r="L19" s="38">
        <f t="shared" si="2"/>
        <v>154101567.08000001</v>
      </c>
      <c r="M19" s="36">
        <f t="shared" si="2"/>
        <v>153100516.96000001</v>
      </c>
      <c r="N19" s="45">
        <f>SUM(B19:M19)</f>
        <v>1889385749.7299998</v>
      </c>
      <c r="O19" s="36">
        <f t="shared" ref="O19" si="3">SUM(O20:O21)</f>
        <v>2603005.67</v>
      </c>
    </row>
    <row r="20" spans="1:15" ht="11.25" customHeight="1" x14ac:dyDescent="0.25">
      <c r="A20" s="16" t="s">
        <v>17</v>
      </c>
      <c r="B20" s="18">
        <v>109662082.08999999</v>
      </c>
      <c r="C20" s="18">
        <v>109506437.08999999</v>
      </c>
      <c r="D20" s="18">
        <v>162895299.68000001</v>
      </c>
      <c r="E20" s="18">
        <v>112209452.98</v>
      </c>
      <c r="F20" s="18">
        <v>147135306.27000001</v>
      </c>
      <c r="G20" s="18">
        <v>125550765.60000001</v>
      </c>
      <c r="H20" s="18">
        <v>128683621.55</v>
      </c>
      <c r="I20" s="18">
        <v>132543119.94</v>
      </c>
      <c r="J20" s="18">
        <v>192242836.09000003</v>
      </c>
      <c r="K20" s="18">
        <v>131233212.24000001</v>
      </c>
      <c r="L20" s="18">
        <v>131506745.29000001</v>
      </c>
      <c r="M20" s="17">
        <v>130498524.67</v>
      </c>
      <c r="N20" s="45">
        <f>SUM(B20:M20)</f>
        <v>1613667403.49</v>
      </c>
      <c r="O20" s="17">
        <v>2603005.67</v>
      </c>
    </row>
    <row r="21" spans="1:15" ht="11.25" customHeight="1" x14ac:dyDescent="0.25">
      <c r="A21" s="16" t="s">
        <v>18</v>
      </c>
      <c r="B21" s="18">
        <v>19134714.059999999</v>
      </c>
      <c r="C21" s="18">
        <v>19231631.32</v>
      </c>
      <c r="D21" s="18">
        <v>37128166.780000001</v>
      </c>
      <c r="E21" s="18">
        <v>19104318.73</v>
      </c>
      <c r="F21" s="18">
        <v>22399850.280000001</v>
      </c>
      <c r="G21" s="18">
        <v>21996411.699999999</v>
      </c>
      <c r="H21" s="18">
        <v>22650677.73</v>
      </c>
      <c r="I21" s="18">
        <v>22856646.579999998</v>
      </c>
      <c r="J21" s="18">
        <v>22816239.390000001</v>
      </c>
      <c r="K21" s="18">
        <v>23202875.59</v>
      </c>
      <c r="L21" s="18">
        <v>22594821.789999999</v>
      </c>
      <c r="M21" s="17">
        <v>22601992.289999999</v>
      </c>
      <c r="N21" s="45">
        <f t="shared" ref="N21:N31" si="4">SUM(B21:M21)</f>
        <v>275718346.24000001</v>
      </c>
      <c r="O21" s="17">
        <v>0</v>
      </c>
    </row>
    <row r="22" spans="1:15" ht="11.25" customHeight="1" x14ac:dyDescent="0.25">
      <c r="A22" s="16" t="s">
        <v>19</v>
      </c>
      <c r="B22" s="36">
        <f t="shared" ref="B22:M22" si="5">SUM(B23:B24)</f>
        <v>174530271.5</v>
      </c>
      <c r="C22" s="36">
        <f t="shared" si="5"/>
        <v>167882195.01999998</v>
      </c>
      <c r="D22" s="36">
        <f t="shared" si="5"/>
        <v>249428071.55000001</v>
      </c>
      <c r="E22" s="36">
        <f t="shared" si="5"/>
        <v>168701924.89000002</v>
      </c>
      <c r="F22" s="36">
        <f t="shared" si="5"/>
        <v>178857022.51000002</v>
      </c>
      <c r="G22" s="36">
        <f t="shared" si="5"/>
        <v>187126562.81999999</v>
      </c>
      <c r="H22" s="36">
        <f t="shared" si="5"/>
        <v>183616627.73000002</v>
      </c>
      <c r="I22" s="38">
        <f t="shared" si="5"/>
        <v>184166155.71000001</v>
      </c>
      <c r="J22" s="38">
        <f t="shared" si="5"/>
        <v>269741827.54999995</v>
      </c>
      <c r="K22" s="38">
        <f t="shared" si="5"/>
        <v>185711478.78</v>
      </c>
      <c r="L22" s="38">
        <f t="shared" si="5"/>
        <v>183752191.86000001</v>
      </c>
      <c r="M22" s="36">
        <f t="shared" si="5"/>
        <v>184855341.15000001</v>
      </c>
      <c r="N22" s="45">
        <f t="shared" si="4"/>
        <v>2318369671.0700002</v>
      </c>
      <c r="O22" s="36">
        <v>0</v>
      </c>
    </row>
    <row r="23" spans="1:15" ht="11.25" customHeight="1" x14ac:dyDescent="0.25">
      <c r="A23" s="16" t="s">
        <v>20</v>
      </c>
      <c r="B23" s="18">
        <v>136625122.47999999</v>
      </c>
      <c r="C23" s="18">
        <v>130920177.63</v>
      </c>
      <c r="D23" s="18">
        <v>193758551.97</v>
      </c>
      <c r="E23" s="18">
        <v>131411996.12</v>
      </c>
      <c r="F23" s="18">
        <v>139662022.98000002</v>
      </c>
      <c r="G23" s="18">
        <v>147030056.22999999</v>
      </c>
      <c r="H23" s="18">
        <v>143420110.75</v>
      </c>
      <c r="I23" s="18">
        <v>143752097.67000002</v>
      </c>
      <c r="J23" s="18">
        <v>211170635.96999997</v>
      </c>
      <c r="K23" s="18">
        <v>144293331.50999999</v>
      </c>
      <c r="L23" s="18">
        <v>142878787.68000001</v>
      </c>
      <c r="M23" s="17">
        <v>144205920.81</v>
      </c>
      <c r="N23" s="45">
        <f t="shared" si="4"/>
        <v>1809128811.8000002</v>
      </c>
      <c r="O23" s="17">
        <v>0</v>
      </c>
    </row>
    <row r="24" spans="1:15" ht="11.25" customHeight="1" x14ac:dyDescent="0.25">
      <c r="A24" s="16" t="s">
        <v>21</v>
      </c>
      <c r="B24" s="18">
        <v>37905149.020000003</v>
      </c>
      <c r="C24" s="18">
        <v>36962017.390000001</v>
      </c>
      <c r="D24" s="18">
        <v>55669519.580000006</v>
      </c>
      <c r="E24" s="18">
        <v>37289928.770000003</v>
      </c>
      <c r="F24" s="18">
        <v>39194999.530000001</v>
      </c>
      <c r="G24" s="18">
        <v>40096506.590000004</v>
      </c>
      <c r="H24" s="18">
        <v>40196516.980000004</v>
      </c>
      <c r="I24" s="18">
        <v>40414058.039999999</v>
      </c>
      <c r="J24" s="18">
        <v>58571191.579999998</v>
      </c>
      <c r="K24" s="18">
        <v>41418147.270000003</v>
      </c>
      <c r="L24" s="18">
        <v>40873404.18</v>
      </c>
      <c r="M24" s="17">
        <v>40649420.339999996</v>
      </c>
      <c r="N24" s="45">
        <f t="shared" si="4"/>
        <v>509240859.26999998</v>
      </c>
      <c r="O24" s="17">
        <v>0</v>
      </c>
    </row>
    <row r="25" spans="1:15" ht="21" x14ac:dyDescent="0.25">
      <c r="A25" s="19" t="s">
        <v>22</v>
      </c>
      <c r="B25" s="18"/>
      <c r="C25" s="18"/>
      <c r="D25" s="18"/>
      <c r="E25" s="18"/>
      <c r="F25" s="18"/>
      <c r="G25" s="18"/>
      <c r="H25" s="18"/>
      <c r="I25" s="17"/>
      <c r="J25" s="18"/>
      <c r="K25" s="18">
        <v>14521.82</v>
      </c>
      <c r="L25" s="18"/>
      <c r="M25" s="17"/>
      <c r="N25" s="45">
        <f t="shared" si="4"/>
        <v>14521.82</v>
      </c>
      <c r="O25" s="17">
        <v>0</v>
      </c>
    </row>
    <row r="26" spans="1:15" ht="13.2" x14ac:dyDescent="0.25">
      <c r="A26" s="16" t="s">
        <v>23</v>
      </c>
      <c r="B26" s="18"/>
      <c r="C26" s="18"/>
      <c r="D26" s="18"/>
      <c r="E26" s="18"/>
      <c r="F26" s="18"/>
      <c r="G26" s="18"/>
      <c r="H26" s="18"/>
      <c r="I26" s="17"/>
      <c r="J26" s="18"/>
      <c r="K26" s="18"/>
      <c r="L26" s="18"/>
      <c r="M26" s="17"/>
      <c r="N26" s="45"/>
      <c r="O26" s="17">
        <v>0</v>
      </c>
    </row>
    <row r="27" spans="1:15" ht="11.25" customHeight="1" x14ac:dyDescent="0.25">
      <c r="A27" s="15" t="s">
        <v>24</v>
      </c>
      <c r="B27" s="36">
        <f t="shared" ref="B27:M27" si="6">SUM(B28:B31)</f>
        <v>1607267.9200000002</v>
      </c>
      <c r="C27" s="36">
        <f t="shared" si="6"/>
        <v>1812646.4499999997</v>
      </c>
      <c r="D27" s="36">
        <f t="shared" si="6"/>
        <v>1043545.99</v>
      </c>
      <c r="E27" s="36">
        <f t="shared" si="6"/>
        <v>944582.87</v>
      </c>
      <c r="F27" s="36">
        <f t="shared" si="6"/>
        <v>2268678.09</v>
      </c>
      <c r="G27" s="36">
        <f t="shared" si="6"/>
        <v>3807348.07</v>
      </c>
      <c r="H27" s="36">
        <f t="shared" si="6"/>
        <v>1561095.48</v>
      </c>
      <c r="I27" s="36">
        <f t="shared" si="6"/>
        <v>112522468.73999999</v>
      </c>
      <c r="J27" s="36">
        <f t="shared" si="6"/>
        <v>112046410.02</v>
      </c>
      <c r="K27" s="36">
        <f t="shared" si="6"/>
        <v>26853389.68</v>
      </c>
      <c r="L27" s="36">
        <f t="shared" si="6"/>
        <v>1906669.7400000002</v>
      </c>
      <c r="M27" s="36">
        <f t="shared" si="6"/>
        <v>1023514.52</v>
      </c>
      <c r="N27" s="45">
        <f t="shared" si="4"/>
        <v>267397617.57000002</v>
      </c>
      <c r="O27" s="36">
        <v>0</v>
      </c>
    </row>
    <row r="28" spans="1:15" ht="11.25" customHeight="1" x14ac:dyDescent="0.25">
      <c r="A28" s="20" t="s">
        <v>25</v>
      </c>
      <c r="B28" s="18">
        <v>430504.23</v>
      </c>
      <c r="C28" s="18">
        <v>600735.13</v>
      </c>
      <c r="D28" s="18">
        <v>579183.99</v>
      </c>
      <c r="E28" s="18">
        <v>883389.2</v>
      </c>
      <c r="F28" s="18">
        <v>349094.47</v>
      </c>
      <c r="G28" s="18">
        <v>725724.87</v>
      </c>
      <c r="H28" s="18">
        <v>463107.08</v>
      </c>
      <c r="I28" s="18">
        <v>643836.75</v>
      </c>
      <c r="J28" s="18">
        <v>742084.49</v>
      </c>
      <c r="K28" s="18">
        <v>901094.68</v>
      </c>
      <c r="L28" s="18">
        <v>1595471.12</v>
      </c>
      <c r="M28" s="17">
        <v>464304.52</v>
      </c>
      <c r="N28" s="45">
        <f t="shared" si="4"/>
        <v>8378530.5299999993</v>
      </c>
      <c r="O28" s="17">
        <v>0</v>
      </c>
    </row>
    <row r="29" spans="1:15" ht="11.25" customHeight="1" x14ac:dyDescent="0.25">
      <c r="A29" s="20" t="s">
        <v>26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7"/>
      <c r="N29" s="45">
        <f t="shared" si="4"/>
        <v>0</v>
      </c>
      <c r="O29" s="17">
        <v>0</v>
      </c>
    </row>
    <row r="30" spans="1:15" ht="11.25" customHeight="1" x14ac:dyDescent="0.25">
      <c r="A30" s="20" t="s">
        <v>27</v>
      </c>
      <c r="B30" s="18">
        <v>1176763.6900000002</v>
      </c>
      <c r="C30" s="18">
        <v>1211911.3199999998</v>
      </c>
      <c r="D30" s="18">
        <v>464362</v>
      </c>
      <c r="E30" s="18">
        <v>61193.67</v>
      </c>
      <c r="F30" s="18">
        <v>1919583.6199999999</v>
      </c>
      <c r="G30" s="18">
        <v>3081623.1999999997</v>
      </c>
      <c r="H30" s="18">
        <v>1097988.3999999999</v>
      </c>
      <c r="I30" s="18">
        <v>884028.99999999988</v>
      </c>
      <c r="J30" s="18">
        <v>750731.6100000001</v>
      </c>
      <c r="K30" s="18">
        <v>652295</v>
      </c>
      <c r="L30" s="18">
        <v>311198.62</v>
      </c>
      <c r="M30" s="17">
        <v>559210</v>
      </c>
      <c r="N30" s="45">
        <f t="shared" si="4"/>
        <v>12170890.129999999</v>
      </c>
      <c r="O30" s="17">
        <v>0</v>
      </c>
    </row>
    <row r="31" spans="1:15" ht="11.25" customHeight="1" x14ac:dyDescent="0.25">
      <c r="A31" s="21" t="s">
        <v>28</v>
      </c>
      <c r="B31" s="22"/>
      <c r="C31" s="22"/>
      <c r="D31" s="22"/>
      <c r="E31" s="22"/>
      <c r="F31" s="22"/>
      <c r="G31" s="22"/>
      <c r="H31" s="22"/>
      <c r="I31" s="18">
        <v>110994602.98999999</v>
      </c>
      <c r="J31" s="18">
        <v>110553593.92</v>
      </c>
      <c r="K31" s="18">
        <v>25300000</v>
      </c>
      <c r="L31" s="18"/>
      <c r="M31" s="17"/>
      <c r="N31" s="45">
        <f t="shared" si="4"/>
        <v>246848196.91</v>
      </c>
      <c r="O31" s="17">
        <v>0</v>
      </c>
    </row>
    <row r="32" spans="1:15" ht="11.25" customHeight="1" x14ac:dyDescent="0.25">
      <c r="A32" s="23" t="s">
        <v>29</v>
      </c>
      <c r="B32" s="37">
        <f t="shared" ref="B32:O32" si="7">B18-B27</f>
        <v>301719799.72999996</v>
      </c>
      <c r="C32" s="37">
        <f t="shared" si="7"/>
        <v>294807616.97999996</v>
      </c>
      <c r="D32" s="37">
        <f t="shared" si="7"/>
        <v>448407992.01999998</v>
      </c>
      <c r="E32" s="37">
        <f t="shared" si="7"/>
        <v>299071113.73000002</v>
      </c>
      <c r="F32" s="37">
        <f t="shared" si="7"/>
        <v>346123500.97000009</v>
      </c>
      <c r="G32" s="37">
        <f t="shared" si="7"/>
        <v>330866392.05000001</v>
      </c>
      <c r="H32" s="37">
        <f t="shared" si="7"/>
        <v>333389831.52999997</v>
      </c>
      <c r="I32" s="46">
        <f t="shared" si="7"/>
        <v>227043453.49000001</v>
      </c>
      <c r="J32" s="46">
        <f t="shared" si="7"/>
        <v>372754493.00999999</v>
      </c>
      <c r="K32" s="46">
        <f t="shared" si="7"/>
        <v>313308698.75</v>
      </c>
      <c r="L32" s="46">
        <f t="shared" si="7"/>
        <v>335947089.20000005</v>
      </c>
      <c r="M32" s="46">
        <f t="shared" si="7"/>
        <v>336932343.59000003</v>
      </c>
      <c r="N32" s="47">
        <f t="shared" si="7"/>
        <v>3940372325.0500002</v>
      </c>
      <c r="O32" s="48">
        <f t="shared" si="7"/>
        <v>2603005.67</v>
      </c>
    </row>
    <row r="33" spans="1:15" ht="11.25" customHeight="1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11.25" customHeight="1" x14ac:dyDescent="0.25">
      <c r="A34" s="33" t="s">
        <v>30</v>
      </c>
      <c r="B34" s="68" t="s">
        <v>31</v>
      </c>
      <c r="C34" s="69"/>
      <c r="D34" s="69"/>
      <c r="E34" s="69"/>
      <c r="F34" s="69"/>
      <c r="G34" s="69"/>
      <c r="H34" s="69"/>
      <c r="I34" s="68" t="s">
        <v>32</v>
      </c>
      <c r="J34" s="69"/>
      <c r="K34" s="69"/>
      <c r="L34" s="69"/>
      <c r="M34" s="69"/>
      <c r="N34" s="69"/>
      <c r="O34" s="70"/>
    </row>
    <row r="35" spans="1:15" ht="11.25" customHeight="1" x14ac:dyDescent="0.25">
      <c r="A35" s="24" t="s">
        <v>33</v>
      </c>
      <c r="B35" s="28"/>
      <c r="C35" s="27"/>
      <c r="D35" s="29"/>
      <c r="E35" s="29"/>
      <c r="F35" s="29"/>
      <c r="G35" s="29"/>
      <c r="H35" s="30">
        <v>1342418403000</v>
      </c>
      <c r="I35" s="64" t="s">
        <v>34</v>
      </c>
      <c r="J35" s="65"/>
      <c r="K35" s="65"/>
      <c r="L35" s="65"/>
      <c r="M35" s="65"/>
      <c r="N35" s="65"/>
      <c r="O35" s="66"/>
    </row>
    <row r="36" spans="1:15" ht="13.2" x14ac:dyDescent="0.25">
      <c r="A36" s="31" t="s">
        <v>35</v>
      </c>
      <c r="B36" s="33"/>
      <c r="C36" s="32"/>
      <c r="D36" s="34"/>
      <c r="E36" s="34"/>
      <c r="F36" s="34"/>
      <c r="G36" s="34"/>
      <c r="H36" s="41">
        <f>N32+O32</f>
        <v>3942975330.7200003</v>
      </c>
      <c r="I36" s="71">
        <f>H36/H35</f>
        <v>2.9372178762659589E-3</v>
      </c>
      <c r="J36" s="72"/>
      <c r="K36" s="72"/>
      <c r="L36" s="72"/>
      <c r="M36" s="72"/>
      <c r="N36" s="72"/>
      <c r="O36" s="73"/>
    </row>
    <row r="37" spans="1:15" ht="11.25" customHeight="1" x14ac:dyDescent="0.25">
      <c r="A37" s="24" t="s">
        <v>36</v>
      </c>
      <c r="B37" s="24"/>
      <c r="C37" s="25"/>
      <c r="D37" s="25"/>
      <c r="E37" s="25"/>
      <c r="F37" s="25"/>
      <c r="G37" s="25"/>
      <c r="H37" s="30">
        <f>H35*I37</f>
        <v>11544798265.799999</v>
      </c>
      <c r="I37" s="74">
        <v>8.6E-3</v>
      </c>
      <c r="J37" s="75"/>
      <c r="K37" s="75"/>
      <c r="L37" s="75"/>
      <c r="M37" s="75"/>
      <c r="N37" s="75"/>
      <c r="O37" s="76"/>
    </row>
    <row r="38" spans="1:15" ht="11.25" customHeight="1" x14ac:dyDescent="0.25">
      <c r="A38" s="24" t="s">
        <v>37</v>
      </c>
      <c r="B38" s="24"/>
      <c r="C38" s="25"/>
      <c r="D38" s="25"/>
      <c r="E38" s="25"/>
      <c r="F38" s="25"/>
      <c r="G38" s="25"/>
      <c r="H38" s="30">
        <f>H35*I38</f>
        <v>10967558352.51</v>
      </c>
      <c r="I38" s="77">
        <f>I37*0.95</f>
        <v>8.1700000000000002E-3</v>
      </c>
      <c r="J38" s="78"/>
      <c r="K38" s="78"/>
      <c r="L38" s="78"/>
      <c r="M38" s="78"/>
      <c r="N38" s="78"/>
      <c r="O38" s="79"/>
    </row>
    <row r="39" spans="1:15" ht="11.25" customHeight="1" x14ac:dyDescent="0.25">
      <c r="A39" s="24" t="s">
        <v>38</v>
      </c>
      <c r="B39" s="24"/>
      <c r="C39" s="25"/>
      <c r="D39" s="25"/>
      <c r="E39" s="25"/>
      <c r="F39" s="25"/>
      <c r="G39" s="25"/>
      <c r="H39" s="30">
        <f>H35*I39</f>
        <v>10390318439.220001</v>
      </c>
      <c r="I39" s="77">
        <f>I37*0.9</f>
        <v>7.7400000000000004E-3</v>
      </c>
      <c r="J39" s="78"/>
      <c r="K39" s="78"/>
      <c r="L39" s="78"/>
      <c r="M39" s="78"/>
      <c r="N39" s="78"/>
      <c r="O39" s="79"/>
    </row>
    <row r="40" spans="1:15" ht="11.25" customHeight="1" x14ac:dyDescent="0.25">
      <c r="A40" s="35" t="s">
        <v>59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2.5" customHeight="1" x14ac:dyDescent="0.25">
      <c r="A41" s="67" t="s">
        <v>39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ht="11.25" customHeight="1" x14ac:dyDescent="0.25">
      <c r="A42" s="67" t="s">
        <v>40</v>
      </c>
      <c r="B42" s="67"/>
      <c r="C42" s="6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6" spans="1:15" ht="11.25" customHeight="1" x14ac:dyDescent="0.25">
      <c r="A46" s="42" t="s">
        <v>51</v>
      </c>
    </row>
    <row r="47" spans="1:15" ht="11.25" customHeight="1" x14ac:dyDescent="0.25">
      <c r="A47" s="42" t="s">
        <v>52</v>
      </c>
    </row>
    <row r="48" spans="1:15" ht="11.25" customHeight="1" x14ac:dyDescent="0.25">
      <c r="A48" s="43"/>
    </row>
    <row r="49" spans="1:1" ht="11.25" customHeight="1" x14ac:dyDescent="0.25">
      <c r="A49" s="43"/>
    </row>
    <row r="50" spans="1:1" ht="11.25" customHeight="1" x14ac:dyDescent="0.25">
      <c r="A50" s="43"/>
    </row>
    <row r="51" spans="1:1" ht="11.25" customHeight="1" x14ac:dyDescent="0.25">
      <c r="A51" s="43"/>
    </row>
    <row r="52" spans="1:1" ht="11.25" customHeight="1" x14ac:dyDescent="0.25">
      <c r="A52" s="43" t="s">
        <v>53</v>
      </c>
    </row>
    <row r="53" spans="1:1" ht="11.25" customHeight="1" x14ac:dyDescent="0.25">
      <c r="A53" s="44" t="s">
        <v>54</v>
      </c>
    </row>
  </sheetData>
  <mergeCells count="30">
    <mergeCell ref="A42:C42"/>
    <mergeCell ref="I36:O36"/>
    <mergeCell ref="I37:O37"/>
    <mergeCell ref="I38:O38"/>
    <mergeCell ref="I39:O39"/>
    <mergeCell ref="I35:O35"/>
    <mergeCell ref="A41:O41"/>
    <mergeCell ref="J14:J17"/>
    <mergeCell ref="K14:K17"/>
    <mergeCell ref="L14:L17"/>
    <mergeCell ref="M14:M17"/>
    <mergeCell ref="B34:H34"/>
    <mergeCell ref="I34:O34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A8:O8"/>
    <mergeCell ref="A3:O3"/>
    <mergeCell ref="A4:O4"/>
    <mergeCell ref="A5:O5"/>
    <mergeCell ref="A6:O6"/>
    <mergeCell ref="A7:O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Senado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Farias Brandão Matayoshi</dc:creator>
  <cp:lastModifiedBy>Carol ♡</cp:lastModifiedBy>
  <dcterms:created xsi:type="dcterms:W3CDTF">2024-05-16T13:41:03Z</dcterms:created>
  <dcterms:modified xsi:type="dcterms:W3CDTF">2024-09-20T12:08:28Z</dcterms:modified>
</cp:coreProperties>
</file>