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ONTAB\Area_compartilhada\2024\RGF\1° Quadrimestre\"/>
    </mc:Choice>
  </mc:AlternateContent>
  <bookViews>
    <workbookView xWindow="0" yWindow="0" windowWidth="24000" windowHeight="9135"/>
  </bookViews>
  <sheets>
    <sheet name="Anexo 1 Pessoal União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L39" i="1"/>
  <c r="M38" i="1"/>
  <c r="L38" i="1"/>
  <c r="L37" i="1"/>
  <c r="O19" i="1" l="1"/>
  <c r="O18" i="1"/>
  <c r="N28" i="1" l="1"/>
  <c r="N29" i="1"/>
  <c r="N30" i="1"/>
  <c r="N31" i="1"/>
  <c r="N20" i="1"/>
  <c r="N21" i="1"/>
  <c r="N23" i="1"/>
  <c r="N24" i="1"/>
  <c r="C22" i="1" l="1"/>
  <c r="D22" i="1"/>
  <c r="E22" i="1"/>
  <c r="F22" i="1"/>
  <c r="G22" i="1"/>
  <c r="H22" i="1"/>
  <c r="I22" i="1"/>
  <c r="J22" i="1"/>
  <c r="K22" i="1"/>
  <c r="L22" i="1"/>
  <c r="M22" i="1"/>
  <c r="B22" i="1"/>
  <c r="N22" i="1" s="1"/>
  <c r="C19" i="1"/>
  <c r="D19" i="1"/>
  <c r="E19" i="1"/>
  <c r="F19" i="1"/>
  <c r="G19" i="1"/>
  <c r="H19" i="1"/>
  <c r="I19" i="1"/>
  <c r="J19" i="1"/>
  <c r="K19" i="1"/>
  <c r="L19" i="1"/>
  <c r="M19" i="1"/>
  <c r="B19" i="1"/>
  <c r="O32" i="1"/>
  <c r="N19" i="1" l="1"/>
  <c r="B18" i="1"/>
  <c r="M18" i="1" l="1"/>
  <c r="C18" i="1"/>
  <c r="J18" i="1"/>
  <c r="F18" i="1"/>
  <c r="K18" i="1"/>
  <c r="E18" i="1"/>
  <c r="D18" i="1"/>
  <c r="H18" i="1"/>
  <c r="L18" i="1"/>
  <c r="I18" i="1"/>
  <c r="G18" i="1"/>
  <c r="N18" i="1" l="1"/>
  <c r="J27" i="1"/>
  <c r="J32" i="1" s="1"/>
  <c r="C27" i="1"/>
  <c r="C32" i="1" s="1"/>
  <c r="L27" i="1"/>
  <c r="L32" i="1" s="1"/>
  <c r="B27" i="1"/>
  <c r="B32" i="1" s="1"/>
  <c r="H27" i="1"/>
  <c r="H32" i="1" s="1"/>
  <c r="F27" i="1"/>
  <c r="F32" i="1" s="1"/>
  <c r="D27" i="1"/>
  <c r="D32" i="1" s="1"/>
  <c r="I27" i="1"/>
  <c r="I32" i="1" s="1"/>
  <c r="G27" i="1"/>
  <c r="G32" i="1" s="1"/>
  <c r="K27" i="1"/>
  <c r="K32" i="1" s="1"/>
  <c r="E27" i="1"/>
  <c r="E32" i="1" s="1"/>
  <c r="M27" i="1"/>
  <c r="M32" i="1" s="1"/>
  <c r="N27" i="1" l="1"/>
  <c r="N32" i="1" s="1"/>
  <c r="L36" i="1" s="1"/>
  <c r="M36" i="1" s="1"/>
</calcChain>
</file>

<file path=xl/sharedStrings.xml><?xml version="1.0" encoding="utf-8"?>
<sst xmlns="http://schemas.openxmlformats.org/spreadsheetml/2006/main" count="64" uniqueCount="64">
  <si>
    <t>Tabela 1.2 - Demonstrativo da Despesa com Pessoal - União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</si>
  <si>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</si>
  <si>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</si>
  <si>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</si>
  <si>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</si>
  <si>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</si>
  <si>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</si>
  <si>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</si>
  <si>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</si>
  <si>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</si>
  <si>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</si>
  <si>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</si>
  <si>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</si>
  <si>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</si>
  <si>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</si>
  <si>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</si>
  <si>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</si>
  <si>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</si>
  <si>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</si>
  <si>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</si>
  <si>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</si>
  <si>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</si>
  <si>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</si>
  <si>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</si>
  <si>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</si>
  <si>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</si>
  <si>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</si>
  <si>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</si>
  <si>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</si>
  <si>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</si>
  <si>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</si>
  <si>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</si>
  <si>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</si>
  <si>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</si>
  <si>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</si>
  <si>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</si>
  <si>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</si>
  <si>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</si>
  <si>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</si>
  <si>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</si>
  <si>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</si>
  <si>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</si>
  <si>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</si>
  <si>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</si>
  <si>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mai/23</t>
  </si>
  <si>
    <t>jun/23</t>
  </si>
  <si>
    <t>jul/23</t>
  </si>
  <si>
    <t>ago/23</t>
  </si>
  <si>
    <t>set/23</t>
  </si>
  <si>
    <t>out/23</t>
  </si>
  <si>
    <t>nov/23</t>
  </si>
  <si>
    <t>dez/23</t>
  </si>
  <si>
    <t>jan/24</t>
  </si>
  <si>
    <t>fev/24</t>
  </si>
  <si>
    <t>mar/24</t>
  </si>
  <si>
    <t>abr/24</t>
  </si>
  <si>
    <t>GOVERNO FEDERAL - PODER LEGISLATIVO</t>
  </si>
  <si>
    <t>SENADO FEDERAL</t>
  </si>
  <si>
    <t>FONTE: SIAFI, Senado Federal, 14/05/2024 09:00</t>
  </si>
  <si>
    <t>MAIO/2023 A ABRIL/2024</t>
  </si>
  <si>
    <t xml:space="preserve">                      FERNANDO ÁLVARO LEÃO RINCON                                                           ANDRE LUIS SOARES DA PAIXÃO</t>
  </si>
  <si>
    <t xml:space="preserve">     Diretor da Secretaria de Finanças, Orçamento e Contabilidade                                                  Auditor-Geral</t>
  </si>
  <si>
    <t>ILANA TROMBKA</t>
  </si>
  <si>
    <t>Diretora-Geral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</si>
</sst>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%"/>
    <numFmt numFmtId="166" formatCode="0.000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0" xfId="1" applyNumberFormat="1" applyFont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4" fontId="3" fillId="0" borderId="14" xfId="1" applyNumberFormat="1" applyFont="1" applyBorder="1"/>
    <xf numFmtId="4" fontId="3" fillId="0" borderId="6" xfId="1" applyNumberFormat="1" applyFont="1" applyBorder="1"/>
    <xf numFmtId="4" fontId="3" fillId="0" borderId="5" xfId="1" applyNumberFormat="1" applyFont="1" applyBorder="1"/>
    <xf numFmtId="0" fontId="3" fillId="2" borderId="4" xfId="1" applyFont="1" applyFill="1" applyBorder="1"/>
    <xf numFmtId="4" fontId="3" fillId="2" borderId="14" xfId="1" applyNumberFormat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4" fontId="4" fillId="0" borderId="13" xfId="1" applyNumberFormat="1" applyFont="1" applyBorder="1"/>
    <xf numFmtId="4" fontId="4" fillId="2" borderId="14" xfId="1" applyNumberFormat="1" applyFont="1" applyFill="1" applyBorder="1"/>
    <xf numFmtId="4" fontId="4" fillId="0" borderId="4" xfId="1" applyNumberFormat="1" applyFont="1" applyBorder="1"/>
    <xf numFmtId="4" fontId="3" fillId="0" borderId="12" xfId="1" applyNumberFormat="1" applyFont="1" applyBorder="1"/>
    <xf numFmtId="0" fontId="5" fillId="2" borderId="13" xfId="1" applyFont="1" applyFill="1" applyBorder="1" applyAlignment="1">
      <alignment horizontal="center" vertical="top" wrapText="1"/>
    </xf>
    <xf numFmtId="4" fontId="4" fillId="2" borderId="15" xfId="1" applyNumberFormat="1" applyFont="1" applyFill="1" applyBorder="1"/>
    <xf numFmtId="4" fontId="4" fillId="0" borderId="11" xfId="1" applyNumberFormat="1" applyFont="1" applyBorder="1"/>
    <xf numFmtId="4" fontId="4" fillId="0" borderId="1" xfId="1" applyNumberFormat="1" applyFont="1" applyBorder="1"/>
    <xf numFmtId="4" fontId="4" fillId="0" borderId="12" xfId="1" applyNumberFormat="1" applyFont="1" applyBorder="1"/>
    <xf numFmtId="4" fontId="3" fillId="2" borderId="10" xfId="1" applyNumberFormat="1" applyFont="1" applyFill="1" applyBorder="1"/>
    <xf numFmtId="0" fontId="7" fillId="0" borderId="0" xfId="0" applyFont="1" applyFill="1" applyAlignment="1"/>
    <xf numFmtId="0" fontId="1" fillId="0" borderId="0" xfId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0" xfId="1" applyFont="1" applyAlignment="1">
      <alignment horizontal="left" wrapText="1"/>
    </xf>
    <xf numFmtId="166" fontId="4" fillId="2" borderId="8" xfId="2" applyNumberFormat="1" applyFont="1" applyFill="1" applyBorder="1" applyAlignment="1">
      <alignment horizontal="center"/>
    </xf>
    <xf numFmtId="166" fontId="4" fillId="2" borderId="9" xfId="2" applyNumberFormat="1" applyFont="1" applyFill="1" applyBorder="1" applyAlignment="1">
      <alignment horizontal="center"/>
    </xf>
    <xf numFmtId="166" fontId="4" fillId="2" borderId="10" xfId="2" applyNumberFormat="1" applyFont="1" applyFill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0" fontId="3" fillId="0" borderId="9" xfId="1" applyNumberFormat="1" applyFont="1" applyFill="1" applyBorder="1" applyAlignment="1">
      <alignment horizontal="center"/>
    </xf>
    <xf numFmtId="10" fontId="3" fillId="0" borderId="10" xfId="1" applyNumberFormat="1" applyFont="1" applyFill="1" applyBorder="1" applyAlignment="1">
      <alignment horizontal="center"/>
    </xf>
    <xf numFmtId="165" fontId="3" fillId="0" borderId="8" xfId="2" applyNumberFormat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center"/>
    </xf>
    <xf numFmtId="165" fontId="3" fillId="0" borderId="10" xfId="2" applyNumberFormat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>
      <alignment horizontal="center" vertical="center"/>
    </xf>
    <xf numFmtId="49" fontId="5" fillId="2" borderId="14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abSelected="1" topLeftCell="A15" zoomScaleNormal="100" workbookViewId="0">
      <selection activeCell="L35" sqref="L35"/>
    </sheetView>
  </sheetViews>
  <sheetFormatPr defaultColWidth="9.140625" defaultRowHeight="11.25" customHeight="1" x14ac:dyDescent="0.2"/>
  <cols>
    <col min="1" max="1" width="64.5703125" style="3" customWidth="1"/>
    <col min="2" max="3" width="11.7109375" style="3" bestFit="1" customWidth="1"/>
    <col min="4" max="4" width="13.7109375" style="3" bestFit="1" customWidth="1"/>
    <col min="5" max="6" width="11.7109375" style="3" bestFit="1" customWidth="1"/>
    <col min="7" max="7" width="11.85546875" style="3" bestFit="1" customWidth="1"/>
    <col min="8" max="11" width="11.7109375" style="3" bestFit="1" customWidth="1"/>
    <col min="12" max="12" width="16.140625" style="3" bestFit="1" customWidth="1"/>
    <col min="13" max="13" width="11.7109375" style="3" bestFit="1" customWidth="1"/>
    <col min="14" max="14" width="13.140625" style="3" bestFit="1" customWidth="1"/>
    <col min="15" max="15" width="14.42578125" style="3" customWidth="1"/>
    <col min="16" max="16384" width="9.140625" style="3"/>
  </cols>
  <sheetData>
    <row r="1" spans="1:15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88" t="s">
        <v>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ht="11.25" customHeight="1" x14ac:dyDescent="0.2">
      <c r="A4" s="88" t="s">
        <v>57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1.25" customHeight="1" x14ac:dyDescent="0.2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ht="11.25" customHeight="1" x14ac:dyDescent="0.2">
      <c r="A6" s="89" t="s">
        <v>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5" ht="11.25" customHeight="1" x14ac:dyDescent="0.2">
      <c r="A7" s="88" t="s">
        <v>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5" ht="11.25" customHeight="1" x14ac:dyDescent="0.2">
      <c r="A8" s="88" t="s">
        <v>59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79" t="s">
        <v>5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</row>
    <row r="12" spans="1:15" ht="11.25" customHeight="1" x14ac:dyDescent="0.2">
      <c r="A12" s="7"/>
      <c r="B12" s="82" t="s">
        <v>6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4"/>
    </row>
    <row r="13" spans="1:15" ht="11.25" customHeight="1" x14ac:dyDescent="0.2">
      <c r="A13" s="7" t="s">
        <v>7</v>
      </c>
      <c r="B13" s="85" t="s">
        <v>8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7"/>
      <c r="O13" s="8" t="s">
        <v>9</v>
      </c>
    </row>
    <row r="14" spans="1:15" ht="11.25" customHeight="1" x14ac:dyDescent="0.2">
      <c r="A14" s="7"/>
      <c r="B14" s="70" t="s">
        <v>44</v>
      </c>
      <c r="C14" s="70" t="s">
        <v>45</v>
      </c>
      <c r="D14" s="70" t="s">
        <v>46</v>
      </c>
      <c r="E14" s="70" t="s">
        <v>47</v>
      </c>
      <c r="F14" s="70" t="s">
        <v>48</v>
      </c>
      <c r="G14" s="70" t="s">
        <v>49</v>
      </c>
      <c r="H14" s="70" t="s">
        <v>50</v>
      </c>
      <c r="I14" s="70" t="s">
        <v>51</v>
      </c>
      <c r="J14" s="70" t="s">
        <v>52</v>
      </c>
      <c r="K14" s="70" t="s">
        <v>53</v>
      </c>
      <c r="L14" s="70" t="s">
        <v>54</v>
      </c>
      <c r="M14" s="73" t="s">
        <v>55</v>
      </c>
      <c r="N14" s="9" t="s">
        <v>10</v>
      </c>
      <c r="O14" s="10" t="s">
        <v>11</v>
      </c>
    </row>
    <row r="15" spans="1:15" ht="11.25" customHeight="1" x14ac:dyDescent="0.2">
      <c r="A15" s="7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4"/>
      <c r="N15" s="11" t="s">
        <v>12</v>
      </c>
      <c r="O15" s="10" t="s">
        <v>13</v>
      </c>
    </row>
    <row r="16" spans="1:15" ht="11.25" customHeight="1" x14ac:dyDescent="0.2">
      <c r="A16" s="7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4"/>
      <c r="N16" s="11" t="s">
        <v>14</v>
      </c>
      <c r="O16" s="12" t="s">
        <v>15</v>
      </c>
    </row>
    <row r="17" spans="1:15" ht="11.25" customHeight="1" x14ac:dyDescent="0.2">
      <c r="A17" s="13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5"/>
      <c r="N17" s="44" t="s">
        <v>16</v>
      </c>
      <c r="O17" s="14" t="s">
        <v>17</v>
      </c>
    </row>
    <row r="18" spans="1:15" ht="11.25" customHeight="1" x14ac:dyDescent="0.2">
      <c r="A18" s="15" t="s">
        <v>18</v>
      </c>
      <c r="B18" s="46">
        <f>B19+B22+B25</f>
        <v>427422638.41000003</v>
      </c>
      <c r="C18" s="46">
        <f t="shared" ref="C18:M18" si="0">C19+C22+C25</f>
        <v>296371819.92000002</v>
      </c>
      <c r="D18" s="46">
        <f>D19+D22+D25</f>
        <v>296113967.75</v>
      </c>
      <c r="E18" s="46">
        <f t="shared" si="0"/>
        <v>297895692.83000004</v>
      </c>
      <c r="F18" s="46">
        <f t="shared" si="0"/>
        <v>303327067.64999998</v>
      </c>
      <c r="G18" s="46">
        <f t="shared" si="0"/>
        <v>296620263.42999995</v>
      </c>
      <c r="H18" s="46">
        <f t="shared" si="0"/>
        <v>449451538.00999999</v>
      </c>
      <c r="I18" s="46">
        <f t="shared" si="0"/>
        <v>300015696.60000002</v>
      </c>
      <c r="J18" s="46">
        <f t="shared" si="0"/>
        <v>348392179.06000006</v>
      </c>
      <c r="K18" s="46">
        <f t="shared" si="0"/>
        <v>334673740.12</v>
      </c>
      <c r="L18" s="46">
        <f t="shared" si="0"/>
        <v>334950927.00999999</v>
      </c>
      <c r="M18" s="47">
        <f t="shared" si="0"/>
        <v>339565922.23000002</v>
      </c>
      <c r="N18" s="40">
        <f>SUM(B18:M18)</f>
        <v>4024801453.02</v>
      </c>
      <c r="O18" s="46">
        <f t="shared" ref="O18" si="1">O19+O22+O25</f>
        <v>2603005.67</v>
      </c>
    </row>
    <row r="19" spans="1:15" ht="11.25" customHeight="1" x14ac:dyDescent="0.2">
      <c r="A19" s="16" t="s">
        <v>19</v>
      </c>
      <c r="B19" s="40">
        <f>SUM(B20:B21)</f>
        <v>176793671.17000002</v>
      </c>
      <c r="C19" s="40">
        <f t="shared" ref="C19:M19" si="2">SUM(C20:C21)</f>
        <v>127661265.39</v>
      </c>
      <c r="D19" s="40">
        <f t="shared" si="2"/>
        <v>128594082.96000002</v>
      </c>
      <c r="E19" s="40">
        <f t="shared" si="2"/>
        <v>128807113.14000002</v>
      </c>
      <c r="F19" s="40">
        <f t="shared" si="2"/>
        <v>128796796.14999999</v>
      </c>
      <c r="G19" s="40">
        <f t="shared" si="2"/>
        <v>128738068.41</v>
      </c>
      <c r="H19" s="40">
        <f t="shared" si="2"/>
        <v>200023466.46000001</v>
      </c>
      <c r="I19" s="40">
        <f t="shared" si="2"/>
        <v>131313771.71000001</v>
      </c>
      <c r="J19" s="40">
        <f t="shared" si="2"/>
        <v>169535156.55000001</v>
      </c>
      <c r="K19" s="40">
        <f t="shared" si="2"/>
        <v>147547177.30000001</v>
      </c>
      <c r="L19" s="40">
        <f t="shared" si="2"/>
        <v>151334299.28</v>
      </c>
      <c r="M19" s="42">
        <f t="shared" si="2"/>
        <v>155399766.51999998</v>
      </c>
      <c r="N19" s="40">
        <f t="shared" ref="N19:N24" si="3">SUM(B19:M19)</f>
        <v>1774544635.04</v>
      </c>
      <c r="O19" s="40">
        <f t="shared" ref="O19" si="4">SUM(O20:O21)</f>
        <v>2603005.67</v>
      </c>
    </row>
    <row r="20" spans="1:15" ht="11.25" customHeight="1" x14ac:dyDescent="0.2">
      <c r="A20" s="16" t="s">
        <v>20</v>
      </c>
      <c r="B20" s="17">
        <v>158032197.03000003</v>
      </c>
      <c r="C20" s="18">
        <v>108698047.8</v>
      </c>
      <c r="D20" s="19">
        <v>109491043.95000002</v>
      </c>
      <c r="E20" s="19">
        <v>109559631.81000002</v>
      </c>
      <c r="F20" s="19">
        <v>109662082.08999999</v>
      </c>
      <c r="G20" s="19">
        <v>109506437.08999999</v>
      </c>
      <c r="H20" s="19">
        <v>162895299.68000001</v>
      </c>
      <c r="I20" s="19">
        <v>112209452.98</v>
      </c>
      <c r="J20" s="19">
        <v>147135306.27000001</v>
      </c>
      <c r="K20" s="19">
        <v>125550765.60000001</v>
      </c>
      <c r="L20" s="19">
        <v>128683621.55</v>
      </c>
      <c r="M20" s="19">
        <v>132543119.94</v>
      </c>
      <c r="N20" s="17">
        <f t="shared" si="3"/>
        <v>1513967005.79</v>
      </c>
      <c r="O20" s="17">
        <v>2603005.67</v>
      </c>
    </row>
    <row r="21" spans="1:15" ht="11.25" customHeight="1" x14ac:dyDescent="0.2">
      <c r="A21" s="16" t="s">
        <v>21</v>
      </c>
      <c r="B21" s="17">
        <v>18761474.140000001</v>
      </c>
      <c r="C21" s="18">
        <v>18963217.59</v>
      </c>
      <c r="D21" s="19">
        <v>19103039.010000002</v>
      </c>
      <c r="E21" s="19">
        <v>19247481.330000002</v>
      </c>
      <c r="F21" s="19">
        <v>19134714.059999999</v>
      </c>
      <c r="G21" s="19">
        <v>19231631.32</v>
      </c>
      <c r="H21" s="19">
        <v>37128166.780000001</v>
      </c>
      <c r="I21" s="19">
        <v>19104318.73</v>
      </c>
      <c r="J21" s="19">
        <v>22399850.280000001</v>
      </c>
      <c r="K21" s="19">
        <v>21996411.699999999</v>
      </c>
      <c r="L21" s="19">
        <v>22650677.73</v>
      </c>
      <c r="M21" s="19">
        <v>22856646.579999998</v>
      </c>
      <c r="N21" s="17">
        <f t="shared" si="3"/>
        <v>260577629.25</v>
      </c>
      <c r="O21" s="43">
        <v>0</v>
      </c>
    </row>
    <row r="22" spans="1:15" ht="11.25" customHeight="1" x14ac:dyDescent="0.2">
      <c r="A22" s="16" t="s">
        <v>22</v>
      </c>
      <c r="B22" s="40">
        <f>SUM(B23:B24)</f>
        <v>250628967.24000001</v>
      </c>
      <c r="C22" s="40">
        <f t="shared" ref="C22:M22" si="5">SUM(C23:C24)</f>
        <v>168710554.53</v>
      </c>
      <c r="D22" s="40">
        <f t="shared" si="5"/>
        <v>167519884.78999999</v>
      </c>
      <c r="E22" s="40">
        <f t="shared" si="5"/>
        <v>169088579.69</v>
      </c>
      <c r="F22" s="40">
        <f t="shared" si="5"/>
        <v>174530271.5</v>
      </c>
      <c r="G22" s="40">
        <f t="shared" si="5"/>
        <v>167882195.01999998</v>
      </c>
      <c r="H22" s="40">
        <f t="shared" si="5"/>
        <v>249428071.55000001</v>
      </c>
      <c r="I22" s="40">
        <f t="shared" si="5"/>
        <v>168701924.89000002</v>
      </c>
      <c r="J22" s="40">
        <f t="shared" si="5"/>
        <v>178857022.51000002</v>
      </c>
      <c r="K22" s="40">
        <f t="shared" si="5"/>
        <v>187126562.81999999</v>
      </c>
      <c r="L22" s="40">
        <f t="shared" si="5"/>
        <v>183616627.73000002</v>
      </c>
      <c r="M22" s="42">
        <f t="shared" si="5"/>
        <v>184166155.71000001</v>
      </c>
      <c r="N22" s="40">
        <f t="shared" si="3"/>
        <v>2250256817.98</v>
      </c>
      <c r="O22" s="48">
        <v>0</v>
      </c>
    </row>
    <row r="23" spans="1:15" ht="11.25" customHeight="1" x14ac:dyDescent="0.2">
      <c r="A23" s="16" t="s">
        <v>23</v>
      </c>
      <c r="B23" s="17">
        <v>195770672.31999999</v>
      </c>
      <c r="C23" s="18">
        <v>131591622.88</v>
      </c>
      <c r="D23" s="19">
        <v>130143135.17</v>
      </c>
      <c r="E23" s="19">
        <v>131862777.77000001</v>
      </c>
      <c r="F23" s="19">
        <v>136625122.47999999</v>
      </c>
      <c r="G23" s="19">
        <v>130920177.63</v>
      </c>
      <c r="H23" s="19">
        <v>193758551.97</v>
      </c>
      <c r="I23" s="19">
        <v>131411996.12</v>
      </c>
      <c r="J23" s="19">
        <v>139662022.98000002</v>
      </c>
      <c r="K23" s="19">
        <v>147030056.22999999</v>
      </c>
      <c r="L23" s="19">
        <v>143420110.75</v>
      </c>
      <c r="M23" s="19">
        <v>143752097.67000002</v>
      </c>
      <c r="N23" s="17">
        <f t="shared" si="3"/>
        <v>1755948343.9700003</v>
      </c>
      <c r="O23" s="43">
        <v>0</v>
      </c>
    </row>
    <row r="24" spans="1:15" ht="11.25" customHeight="1" x14ac:dyDescent="0.2">
      <c r="A24" s="16" t="s">
        <v>24</v>
      </c>
      <c r="B24" s="17">
        <v>54858294.920000002</v>
      </c>
      <c r="C24" s="18">
        <v>37118931.649999999</v>
      </c>
      <c r="D24" s="19">
        <v>37376749.619999997</v>
      </c>
      <c r="E24" s="19">
        <v>37225801.920000002</v>
      </c>
      <c r="F24" s="19">
        <v>37905149.020000003</v>
      </c>
      <c r="G24" s="19">
        <v>36962017.390000001</v>
      </c>
      <c r="H24" s="19">
        <v>55669519.580000006</v>
      </c>
      <c r="I24" s="19">
        <v>37289928.770000003</v>
      </c>
      <c r="J24" s="19">
        <v>39194999.530000001</v>
      </c>
      <c r="K24" s="19">
        <v>40096506.590000004</v>
      </c>
      <c r="L24" s="19">
        <v>40196516.980000004</v>
      </c>
      <c r="M24" s="19">
        <v>40414058.039999999</v>
      </c>
      <c r="N24" s="17">
        <f t="shared" si="3"/>
        <v>494308474.01000005</v>
      </c>
      <c r="O24" s="43">
        <v>0</v>
      </c>
    </row>
    <row r="25" spans="1:15" ht="22.5" x14ac:dyDescent="0.2">
      <c r="A25" s="20" t="s">
        <v>25</v>
      </c>
      <c r="B25" s="17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7"/>
      <c r="N25" s="19"/>
      <c r="O25" s="17">
        <v>0</v>
      </c>
    </row>
    <row r="26" spans="1:15" ht="12.75" x14ac:dyDescent="0.2">
      <c r="A26" s="16" t="s">
        <v>26</v>
      </c>
      <c r="B26" s="17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7"/>
      <c r="N26" s="19"/>
      <c r="O26" s="17">
        <v>0</v>
      </c>
    </row>
    <row r="27" spans="1:15" ht="11.25" customHeight="1" x14ac:dyDescent="0.2">
      <c r="A27" s="15" t="s">
        <v>27</v>
      </c>
      <c r="B27" s="40">
        <f t="shared" ref="B27:M27" si="6">SUM(B28:B31)</f>
        <v>101309964.34999999</v>
      </c>
      <c r="C27" s="40">
        <f t="shared" si="6"/>
        <v>99867898.290000007</v>
      </c>
      <c r="D27" s="40">
        <f t="shared" si="6"/>
        <v>83875259.349999994</v>
      </c>
      <c r="E27" s="40">
        <f t="shared" si="6"/>
        <v>1814508.54</v>
      </c>
      <c r="F27" s="40">
        <f t="shared" si="6"/>
        <v>1607267.9200000002</v>
      </c>
      <c r="G27" s="40">
        <f t="shared" si="6"/>
        <v>1812646.4499999997</v>
      </c>
      <c r="H27" s="40">
        <f t="shared" si="6"/>
        <v>1043545.99</v>
      </c>
      <c r="I27" s="40">
        <f t="shared" si="6"/>
        <v>944582.87</v>
      </c>
      <c r="J27" s="40">
        <f t="shared" si="6"/>
        <v>2268678.09</v>
      </c>
      <c r="K27" s="40">
        <f t="shared" si="6"/>
        <v>3807348.07</v>
      </c>
      <c r="L27" s="40">
        <f t="shared" si="6"/>
        <v>1561095.48</v>
      </c>
      <c r="M27" s="40">
        <f t="shared" si="6"/>
        <v>112522468.73999999</v>
      </c>
      <c r="N27" s="42">
        <f>SUM(B27:M27)</f>
        <v>412435264.14000005</v>
      </c>
      <c r="O27" s="40">
        <v>0</v>
      </c>
    </row>
    <row r="28" spans="1:15" ht="11.25" customHeight="1" x14ac:dyDescent="0.2">
      <c r="A28" s="21" t="s">
        <v>28</v>
      </c>
      <c r="B28" s="17">
        <v>1690987.26</v>
      </c>
      <c r="C28" s="18">
        <v>741289.52</v>
      </c>
      <c r="D28" s="19">
        <v>519624.04</v>
      </c>
      <c r="E28" s="19">
        <v>501801.83</v>
      </c>
      <c r="F28" s="19">
        <v>430504.23</v>
      </c>
      <c r="G28" s="19">
        <v>600735.13</v>
      </c>
      <c r="H28" s="19">
        <v>579183.99</v>
      </c>
      <c r="I28" s="19">
        <v>883389.2</v>
      </c>
      <c r="J28" s="19">
        <v>349094.47</v>
      </c>
      <c r="K28" s="19">
        <v>725724.87</v>
      </c>
      <c r="L28" s="19">
        <v>463107.08</v>
      </c>
      <c r="M28" s="19">
        <v>643836.75</v>
      </c>
      <c r="N28" s="19">
        <f t="shared" ref="N28:N31" si="7">SUM(B28:M28)</f>
        <v>8129278.370000001</v>
      </c>
      <c r="O28" s="17">
        <v>0</v>
      </c>
    </row>
    <row r="29" spans="1:15" ht="11.25" customHeight="1" x14ac:dyDescent="0.2">
      <c r="A29" s="21" t="s">
        <v>29</v>
      </c>
      <c r="B29" s="17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>
        <f t="shared" si="7"/>
        <v>0</v>
      </c>
      <c r="O29" s="17">
        <v>0</v>
      </c>
    </row>
    <row r="30" spans="1:15" ht="11.25" customHeight="1" x14ac:dyDescent="0.2">
      <c r="A30" s="21" t="s">
        <v>30</v>
      </c>
      <c r="B30" s="17">
        <v>918395.82</v>
      </c>
      <c r="C30" s="18">
        <v>557795.66</v>
      </c>
      <c r="D30" s="19">
        <v>455635.31</v>
      </c>
      <c r="E30" s="19">
        <v>1312706.71</v>
      </c>
      <c r="F30" s="19">
        <v>1176763.6900000002</v>
      </c>
      <c r="G30" s="19">
        <v>1211911.3199999998</v>
      </c>
      <c r="H30" s="19">
        <v>464362</v>
      </c>
      <c r="I30" s="19">
        <v>61193.67</v>
      </c>
      <c r="J30" s="19">
        <v>1919583.6199999999</v>
      </c>
      <c r="K30" s="19">
        <v>3081623.1999999997</v>
      </c>
      <c r="L30" s="19">
        <v>1097988.3999999999</v>
      </c>
      <c r="M30" s="19">
        <v>884028.99999999988</v>
      </c>
      <c r="N30" s="19">
        <f t="shared" si="7"/>
        <v>13141988.4</v>
      </c>
      <c r="O30" s="17">
        <v>0</v>
      </c>
    </row>
    <row r="31" spans="1:15" ht="11.25" customHeight="1" x14ac:dyDescent="0.2">
      <c r="A31" s="22" t="s">
        <v>31</v>
      </c>
      <c r="B31" s="23">
        <v>98700581.269999996</v>
      </c>
      <c r="C31" s="24">
        <v>98568813.109999999</v>
      </c>
      <c r="D31" s="25">
        <v>82900000</v>
      </c>
      <c r="E31" s="25"/>
      <c r="F31" s="25"/>
      <c r="G31" s="25"/>
      <c r="H31" s="25"/>
      <c r="I31" s="25"/>
      <c r="J31" s="25"/>
      <c r="K31" s="25"/>
      <c r="L31" s="25"/>
      <c r="M31" s="25">
        <v>110994602.98999999</v>
      </c>
      <c r="N31" s="19">
        <f t="shared" si="7"/>
        <v>391163997.37</v>
      </c>
      <c r="O31" s="23">
        <v>0</v>
      </c>
    </row>
    <row r="32" spans="1:15" ht="11.25" customHeight="1" x14ac:dyDescent="0.2">
      <c r="A32" s="26" t="s">
        <v>32</v>
      </c>
      <c r="B32" s="41">
        <f t="shared" ref="B32:O32" si="8">B18-B27</f>
        <v>326112674.06000006</v>
      </c>
      <c r="C32" s="41">
        <f t="shared" si="8"/>
        <v>196503921.63</v>
      </c>
      <c r="D32" s="41">
        <f t="shared" si="8"/>
        <v>212238708.40000001</v>
      </c>
      <c r="E32" s="41">
        <f t="shared" si="8"/>
        <v>296081184.29000002</v>
      </c>
      <c r="F32" s="41">
        <f t="shared" si="8"/>
        <v>301719799.72999996</v>
      </c>
      <c r="G32" s="41">
        <f t="shared" si="8"/>
        <v>294807616.97999996</v>
      </c>
      <c r="H32" s="41">
        <f t="shared" si="8"/>
        <v>448407992.01999998</v>
      </c>
      <c r="I32" s="41">
        <f t="shared" si="8"/>
        <v>299071113.73000002</v>
      </c>
      <c r="J32" s="41">
        <f t="shared" si="8"/>
        <v>346123500.97000009</v>
      </c>
      <c r="K32" s="41">
        <f t="shared" si="8"/>
        <v>330866392.05000001</v>
      </c>
      <c r="L32" s="41">
        <f t="shared" si="8"/>
        <v>333389831.52999997</v>
      </c>
      <c r="M32" s="41">
        <f t="shared" si="8"/>
        <v>227043453.49000001</v>
      </c>
      <c r="N32" s="45">
        <f t="shared" si="8"/>
        <v>3612366188.8800001</v>
      </c>
      <c r="O32" s="27">
        <f t="shared" si="8"/>
        <v>2603005.67</v>
      </c>
    </row>
    <row r="33" spans="1:15" ht="11.25" customHeigh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</row>
    <row r="34" spans="1:15" ht="11.25" customHeight="1" x14ac:dyDescent="0.2">
      <c r="A34" s="76" t="s">
        <v>33</v>
      </c>
      <c r="B34" s="77"/>
      <c r="C34" s="77"/>
      <c r="D34" s="77"/>
      <c r="E34" s="77"/>
      <c r="F34" s="76" t="s">
        <v>34</v>
      </c>
      <c r="G34" s="77"/>
      <c r="H34" s="77"/>
      <c r="I34" s="77"/>
      <c r="J34" s="77"/>
      <c r="K34" s="77"/>
      <c r="L34" s="77"/>
      <c r="M34" s="76" t="s">
        <v>35</v>
      </c>
      <c r="N34" s="77"/>
      <c r="O34" s="78"/>
    </row>
    <row r="35" spans="1:15" ht="11.25" customHeight="1" x14ac:dyDescent="0.2">
      <c r="A35" s="28" t="s">
        <v>36</v>
      </c>
      <c r="B35" s="31"/>
      <c r="C35" s="31"/>
      <c r="D35" s="31"/>
      <c r="E35" s="31"/>
      <c r="F35" s="32"/>
      <c r="G35" s="31"/>
      <c r="H35" s="33"/>
      <c r="I35" s="33"/>
      <c r="J35" s="33"/>
      <c r="K35" s="33"/>
      <c r="L35" s="34">
        <v>1290353341000</v>
      </c>
      <c r="M35" s="54" t="s">
        <v>37</v>
      </c>
      <c r="N35" s="55"/>
      <c r="O35" s="56"/>
    </row>
    <row r="36" spans="1:15" ht="12.75" x14ac:dyDescent="0.2">
      <c r="A36" s="35" t="s">
        <v>38</v>
      </c>
      <c r="B36" s="36"/>
      <c r="C36" s="36"/>
      <c r="D36" s="36"/>
      <c r="E36" s="36"/>
      <c r="F36" s="37"/>
      <c r="G36" s="36"/>
      <c r="H36" s="38"/>
      <c r="I36" s="38"/>
      <c r="J36" s="38"/>
      <c r="K36" s="38"/>
      <c r="L36" s="49">
        <f>N32+O32</f>
        <v>3614969194.5500002</v>
      </c>
      <c r="M36" s="61">
        <f>L36/L35</f>
        <v>2.8015343392287155E-3</v>
      </c>
      <c r="N36" s="62"/>
      <c r="O36" s="63"/>
    </row>
    <row r="37" spans="1:15" ht="11.25" customHeight="1" x14ac:dyDescent="0.2">
      <c r="A37" s="57" t="s">
        <v>39</v>
      </c>
      <c r="B37" s="58"/>
      <c r="C37" s="58"/>
      <c r="D37" s="58"/>
      <c r="E37" s="59"/>
      <c r="F37" s="28"/>
      <c r="G37" s="29"/>
      <c r="H37" s="29"/>
      <c r="I37" s="29"/>
      <c r="J37" s="29"/>
      <c r="K37" s="29"/>
      <c r="L37" s="34">
        <f>L35*M37</f>
        <v>11097038732.6</v>
      </c>
      <c r="M37" s="64">
        <v>8.6E-3</v>
      </c>
      <c r="N37" s="65"/>
      <c r="O37" s="66"/>
    </row>
    <row r="38" spans="1:15" ht="11.25" customHeight="1" x14ac:dyDescent="0.2">
      <c r="A38" s="28" t="s">
        <v>40</v>
      </c>
      <c r="B38" s="29"/>
      <c r="C38" s="29"/>
      <c r="D38" s="29"/>
      <c r="E38" s="29"/>
      <c r="F38" s="28"/>
      <c r="G38" s="29"/>
      <c r="H38" s="29"/>
      <c r="I38" s="29"/>
      <c r="J38" s="29"/>
      <c r="K38" s="29"/>
      <c r="L38" s="34">
        <f>L35*M38</f>
        <v>10542186795.969999</v>
      </c>
      <c r="M38" s="67">
        <f>M37*0.95</f>
        <v>8.1700000000000002E-3</v>
      </c>
      <c r="N38" s="68"/>
      <c r="O38" s="69"/>
    </row>
    <row r="39" spans="1:15" ht="11.25" customHeight="1" x14ac:dyDescent="0.2">
      <c r="A39" s="28" t="s">
        <v>41</v>
      </c>
      <c r="B39" s="29"/>
      <c r="C39" s="29"/>
      <c r="D39" s="29"/>
      <c r="E39" s="29"/>
      <c r="F39" s="28"/>
      <c r="G39" s="29"/>
      <c r="H39" s="29"/>
      <c r="I39" s="29"/>
      <c r="J39" s="29"/>
      <c r="K39" s="29"/>
      <c r="L39" s="34">
        <f>L35*M39</f>
        <v>9987334859.3400002</v>
      </c>
      <c r="M39" s="67">
        <f>M37*0.9</f>
        <v>7.7400000000000004E-3</v>
      </c>
      <c r="N39" s="68"/>
      <c r="O39" s="69"/>
    </row>
    <row r="40" spans="1:15" ht="11.25" customHeight="1" x14ac:dyDescent="0.2">
      <c r="A40" s="39" t="s">
        <v>58</v>
      </c>
      <c r="B40" s="39"/>
      <c r="C40" s="39"/>
      <c r="D40" s="39"/>
      <c r="E40" s="39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2.5" customHeight="1" x14ac:dyDescent="0.2">
      <c r="A41" s="60" t="s">
        <v>42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 ht="11.25" customHeight="1" x14ac:dyDescent="0.2">
      <c r="A42" s="60" t="s">
        <v>43</v>
      </c>
      <c r="B42" s="60"/>
      <c r="C42" s="60"/>
      <c r="D42" s="60"/>
      <c r="E42" s="60"/>
      <c r="F42" s="60"/>
      <c r="G42" s="60"/>
      <c r="H42" s="2"/>
      <c r="I42" s="2"/>
      <c r="J42" s="2"/>
      <c r="K42" s="2"/>
      <c r="L42" s="2"/>
      <c r="M42" s="2"/>
      <c r="N42" s="2"/>
      <c r="O42" s="2"/>
    </row>
    <row r="46" spans="1:15" ht="11.25" customHeight="1" x14ac:dyDescent="0.2">
      <c r="A46" s="50" t="s">
        <v>60</v>
      </c>
      <c r="B46" s="51"/>
      <c r="C46" s="51"/>
      <c r="D46" s="51"/>
    </row>
    <row r="47" spans="1:15" ht="11.25" customHeight="1" x14ac:dyDescent="0.2">
      <c r="A47" s="50" t="s">
        <v>61</v>
      </c>
      <c r="B47" s="51"/>
      <c r="C47" s="51"/>
      <c r="D47" s="51"/>
    </row>
    <row r="48" spans="1:15" ht="11.25" customHeight="1" x14ac:dyDescent="0.2">
      <c r="A48" s="52"/>
      <c r="B48" s="51"/>
      <c r="C48" s="51"/>
      <c r="D48" s="51"/>
    </row>
    <row r="49" spans="1:4" ht="11.25" customHeight="1" x14ac:dyDescent="0.2">
      <c r="A49" s="52"/>
      <c r="B49" s="51"/>
      <c r="C49" s="51"/>
      <c r="D49" s="51"/>
    </row>
    <row r="50" spans="1:4" ht="11.25" customHeight="1" x14ac:dyDescent="0.2">
      <c r="A50" s="52"/>
      <c r="B50" s="51"/>
      <c r="C50" s="51"/>
      <c r="D50" s="51"/>
    </row>
    <row r="51" spans="1:4" ht="11.25" customHeight="1" x14ac:dyDescent="0.2">
      <c r="A51" s="52"/>
      <c r="B51" s="51"/>
      <c r="C51" s="51"/>
      <c r="D51" s="51"/>
    </row>
    <row r="52" spans="1:4" ht="11.25" customHeight="1" x14ac:dyDescent="0.2">
      <c r="A52" s="52" t="s">
        <v>62</v>
      </c>
      <c r="B52" s="51"/>
      <c r="C52" s="51"/>
      <c r="D52" s="51"/>
    </row>
    <row r="53" spans="1:4" ht="11.25" customHeight="1" x14ac:dyDescent="0.2">
      <c r="A53" s="53" t="s">
        <v>63</v>
      </c>
      <c r="B53" s="51"/>
      <c r="C53" s="51"/>
      <c r="D53" s="51"/>
    </row>
  </sheetData>
  <mergeCells count="32">
    <mergeCell ref="A8:O8"/>
    <mergeCell ref="A3:O3"/>
    <mergeCell ref="A4:O4"/>
    <mergeCell ref="A5:O5"/>
    <mergeCell ref="A6:O6"/>
    <mergeCell ref="A7:O7"/>
    <mergeCell ref="A34:E34"/>
    <mergeCell ref="F34:L34"/>
    <mergeCell ref="M34:O34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M35:O35"/>
    <mergeCell ref="A37:E37"/>
    <mergeCell ref="A41:O41"/>
    <mergeCell ref="A42:G42"/>
    <mergeCell ref="M36:O36"/>
    <mergeCell ref="M37:O37"/>
    <mergeCell ref="M38:O38"/>
    <mergeCell ref="M39:O3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>Senado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Farias Brandão Matayoshi</dc:creator>
  <cp:lastModifiedBy>Carolina de Farias Brandão Matayoshi</cp:lastModifiedBy>
  <dcterms:created xsi:type="dcterms:W3CDTF">2024-05-16T13:41:03Z</dcterms:created>
  <dcterms:modified xsi:type="dcterms:W3CDTF">2024-05-20T12:14:47Z</dcterms:modified>
</cp:coreProperties>
</file>