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19\Seconta\RGF\1º Quadrimestre\"/>
    </mc:Choice>
  </mc:AlternateContent>
  <bookViews>
    <workbookView xWindow="0" yWindow="0" windowWidth="24000" windowHeight="9735" tabRatio="286"/>
  </bookViews>
  <sheets>
    <sheet name="Anexo 1 Pessoal União" sheetId="62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L40" i="62" l="1"/>
  <c r="L39" i="62"/>
  <c r="L38" i="62"/>
  <c r="O18" i="62" l="1"/>
  <c r="N20" i="62"/>
  <c r="N21" i="62"/>
  <c r="N22" i="62"/>
  <c r="N24" i="62"/>
  <c r="N25" i="62"/>
  <c r="N26" i="62"/>
  <c r="N27" i="62"/>
  <c r="N29" i="62"/>
  <c r="N30" i="62"/>
  <c r="N31" i="62"/>
  <c r="N32" i="62"/>
  <c r="C23" i="62"/>
  <c r="D23" i="62"/>
  <c r="E23" i="62"/>
  <c r="F23" i="62"/>
  <c r="G23" i="62"/>
  <c r="H23" i="62"/>
  <c r="I23" i="62"/>
  <c r="J23" i="62"/>
  <c r="K23" i="62"/>
  <c r="L23" i="62"/>
  <c r="M23" i="62"/>
  <c r="B23" i="62"/>
  <c r="C19" i="62"/>
  <c r="D19" i="62"/>
  <c r="E19" i="62"/>
  <c r="F19" i="62"/>
  <c r="G19" i="62"/>
  <c r="H19" i="62"/>
  <c r="I19" i="62"/>
  <c r="J19" i="62"/>
  <c r="K19" i="62"/>
  <c r="L19" i="62"/>
  <c r="M19" i="62"/>
  <c r="B19" i="62"/>
  <c r="N23" i="62" l="1"/>
  <c r="N19" i="62"/>
  <c r="O33" i="62"/>
  <c r="M28" i="62"/>
  <c r="L28" i="62"/>
  <c r="K28" i="62"/>
  <c r="J28" i="62"/>
  <c r="I28" i="62"/>
  <c r="H28" i="62"/>
  <c r="G28" i="62"/>
  <c r="F28" i="62"/>
  <c r="E28" i="62"/>
  <c r="D28" i="62"/>
  <c r="C28" i="62"/>
  <c r="B28" i="62"/>
  <c r="M18" i="62"/>
  <c r="M33" i="62" s="1"/>
  <c r="L18" i="62"/>
  <c r="K18" i="62"/>
  <c r="J18" i="62"/>
  <c r="J33" i="62" s="1"/>
  <c r="I18" i="62"/>
  <c r="I33" i="62" s="1"/>
  <c r="H18" i="62"/>
  <c r="H33" i="62" s="1"/>
  <c r="G18" i="62"/>
  <c r="G33" i="62" s="1"/>
  <c r="F18" i="62"/>
  <c r="F33" i="62" s="1"/>
  <c r="E18" i="62"/>
  <c r="E33" i="62" s="1"/>
  <c r="D18" i="62"/>
  <c r="D33" i="62" s="1"/>
  <c r="C18" i="62"/>
  <c r="B18" i="62"/>
  <c r="B33" i="62" s="1"/>
  <c r="L33" i="62" l="1"/>
  <c r="K33" i="62"/>
  <c r="C33" i="62"/>
  <c r="N28" i="62"/>
  <c r="N18" i="62"/>
  <c r="N33" i="62" l="1"/>
  <c r="L37" i="62" s="1"/>
  <c r="M37" i="62" s="1"/>
</calcChain>
</file>

<file path=xl/sharedStrings.xml><?xml version="1.0" encoding="utf-8"?>
<sst xmlns="http://schemas.openxmlformats.org/spreadsheetml/2006/main" count="65" uniqueCount="65">
  <si>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</si>
  <si>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</si>
  <si>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</si>
  <si>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</si>
  <si>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</si>
  <si>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</si>
  <si>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</si>
  <si>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</si>
  <si>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</si>
  <si>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RECEITA CORRENTE LÍQUIDA - RCL (IV)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</si>
  <si>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</si>
  <si>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</si>
  <si>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</si>
  <si>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</si>
  <si>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</si>
  <si>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</si>
  <si>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</si>
  <si>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</si>
  <si>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</si>
  <si>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TOTAL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</si>
  <si>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</si>
  <si>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</si>
  <si>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</si>
  <si>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</si>
  <si>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</si>
  <si>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</si>
  <si>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(ÚLTIMOS</t>
  </si>
  <si>
    <t>12 MESES)</t>
  </si>
  <si>
    <t xml:space="preserve"> PROCESSADOS</t>
  </si>
  <si>
    <t xml:space="preserve">DESPESAS NÃO COMPUTADAS (II) (§ 1º do art. 19 da LRF) </t>
  </si>
  <si>
    <t>-</t>
  </si>
  <si>
    <t xml:space="preserve">      Obrigações Patronais</t>
  </si>
  <si>
    <t xml:space="preserve">      Vencimentos, Vantagens e Outras Despesas Variáveis</t>
  </si>
  <si>
    <t xml:space="preserve">      Pensões</t>
  </si>
  <si>
    <t xml:space="preserve">      Outros Benefícios Previdenciários</t>
  </si>
  <si>
    <t xml:space="preserve">      Aposentadorias, Reserva e Reformas</t>
  </si>
  <si>
    <t xml:space="preserve">% SOBRE A RCL </t>
  </si>
  <si>
    <t>Tabela 1.2 - Demonstrativo da Despesa com Pessoal - União</t>
  </si>
  <si>
    <t xml:space="preserve">NOTA: </t>
  </si>
  <si>
    <t>DESPESA TOTAL COM PESSOAL - DTP (V) = (III a + III b)</t>
  </si>
  <si>
    <t xml:space="preserve">      Benefícios Previdenciários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</si>
  <si>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</si>
  <si>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</si>
  <si>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</si>
  <si>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    Outras despesas de pessoal decorrentes de contratos de terceirização ou de contratação de forma indireta (§ 1º do art. 18 da LRF)</t>
  </si>
  <si>
    <t>GOVERNO FEDERAL - PODER LEGISLATIVO</t>
  </si>
  <si>
    <t>SENADO FEDERAL</t>
  </si>
  <si>
    <t>Mai/2018</t>
  </si>
  <si>
    <t>Jun/2018</t>
  </si>
  <si>
    <t>Jul/2018</t>
  </si>
  <si>
    <t>Ago/2018</t>
  </si>
  <si>
    <t>Set/2018</t>
  </si>
  <si>
    <t>Out/2018</t>
  </si>
  <si>
    <t>Nov/2018</t>
  </si>
  <si>
    <t>Dez/2018</t>
  </si>
  <si>
    <t>Jan/2019</t>
  </si>
  <si>
    <t>Fev/2019</t>
  </si>
  <si>
    <t>Mar/2019</t>
  </si>
  <si>
    <t>Abr/2019</t>
  </si>
  <si>
    <t xml:space="preserve">                      FERNANDO ÁLVARO LEÃO RINCON                                               ANDRÉ LUIS SOARES DA PAIXÃO</t>
  </si>
  <si>
    <t xml:space="preserve">     Diretor da Secretaria de Finanças, Orçamento e Contabilidade                                           Auditor-Geral</t>
  </si>
  <si>
    <t>ILANA TROMBKA</t>
  </si>
  <si>
    <t>Diretora-Geral</t>
  </si>
  <si>
    <t>FONTE: Sistema SIAFI, Unidade Responsável: CONTAB, Data da emissão 10/Mai/2019 e hora de emissão 12h30min</t>
  </si>
  <si>
    <t>MAIO/2018 A ABRIL/2019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</si>
</sst>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%"/>
    <numFmt numFmtId="166" formatCode="0.0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Arial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0" applyNumberFormat="1" applyFont="1" applyFill="1" applyAlignment="1">
      <alignment horizontal="right"/>
    </xf>
    <xf numFmtId="0" fontId="4" fillId="0" borderId="0" xfId="1" applyNumberFormat="1" applyFont="1" applyFill="1" applyAlignment="1"/>
    <xf numFmtId="0" fontId="1" fillId="0" borderId="0" xfId="1" applyNumberFormat="1" applyFont="1" applyFill="1" applyAlignment="1"/>
    <xf numFmtId="0" fontId="2" fillId="0" borderId="0" xfId="1" applyNumberFormat="1" applyFont="1" applyFill="1" applyAlignment="1"/>
    <xf numFmtId="0" fontId="2" fillId="0" borderId="0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2" borderId="5" xfId="1" applyNumberFormat="1" applyFont="1" applyFill="1" applyBorder="1" applyAlignment="1"/>
    <xf numFmtId="0" fontId="2" fillId="0" borderId="4" xfId="1" applyNumberFormat="1" applyFont="1" applyFill="1" applyBorder="1" applyAlignment="1"/>
    <xf numFmtId="0" fontId="2" fillId="0" borderId="3" xfId="1" applyNumberFormat="1" applyFont="1" applyFill="1" applyBorder="1" applyAlignment="1"/>
    <xf numFmtId="0" fontId="3" fillId="0" borderId="0" xfId="1" applyFill="1"/>
    <xf numFmtId="0" fontId="1" fillId="0" borderId="5" xfId="1" applyNumberFormat="1" applyFont="1" applyFill="1" applyBorder="1" applyAlignment="1">
      <alignment horizontal="center"/>
    </xf>
    <xf numFmtId="0" fontId="1" fillId="0" borderId="4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center" vertical="top" wrapText="1"/>
    </xf>
    <xf numFmtId="4" fontId="2" fillId="0" borderId="9" xfId="1" applyNumberFormat="1" applyFont="1" applyFill="1" applyBorder="1" applyAlignment="1"/>
    <xf numFmtId="4" fontId="2" fillId="0" borderId="12" xfId="1" applyNumberFormat="1" applyFont="1" applyFill="1" applyBorder="1" applyAlignment="1"/>
    <xf numFmtId="4" fontId="2" fillId="0" borderId="10" xfId="1" applyNumberFormat="1" applyFont="1" applyFill="1" applyBorder="1" applyAlignment="1"/>
    <xf numFmtId="4" fontId="2" fillId="0" borderId="1" xfId="1" applyNumberFormat="1" applyFont="1" applyFill="1" applyBorder="1" applyAlignment="1"/>
    <xf numFmtId="4" fontId="2" fillId="0" borderId="11" xfId="1" applyNumberFormat="1" applyFont="1" applyFill="1" applyBorder="1" applyAlignment="1"/>
    <xf numFmtId="4" fontId="2" fillId="0" borderId="7" xfId="1" applyNumberFormat="1" applyFont="1" applyFill="1" applyBorder="1" applyAlignment="1"/>
    <xf numFmtId="0" fontId="3" fillId="0" borderId="0" xfId="1" applyFill="1" applyBorder="1"/>
    <xf numFmtId="4" fontId="2" fillId="0" borderId="5" xfId="1" applyNumberFormat="1" applyFont="1" applyFill="1" applyBorder="1" applyAlignment="1"/>
    <xf numFmtId="4" fontId="2" fillId="0" borderId="6" xfId="1" applyNumberFormat="1" applyFont="1" applyFill="1" applyBorder="1" applyAlignment="1"/>
    <xf numFmtId="4" fontId="2" fillId="2" borderId="11" xfId="1" applyNumberFormat="1" applyFont="1" applyFill="1" applyBorder="1" applyAlignment="1"/>
    <xf numFmtId="0" fontId="1" fillId="2" borderId="5" xfId="1" applyNumberFormat="1" applyFont="1" applyFill="1" applyBorder="1" applyAlignment="1">
      <alignment horizontal="center"/>
    </xf>
    <xf numFmtId="0" fontId="1" fillId="2" borderId="4" xfId="1" applyNumberFormat="1" applyFont="1" applyFill="1" applyBorder="1" applyAlignment="1">
      <alignment horizont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wrapText="1"/>
    </xf>
    <xf numFmtId="0" fontId="2" fillId="0" borderId="1" xfId="1" applyNumberFormat="1" applyFont="1" applyFill="1" applyBorder="1" applyAlignment="1">
      <alignment horizontal="left" indent="1"/>
    </xf>
    <xf numFmtId="0" fontId="2" fillId="0" borderId="7" xfId="1" applyNumberFormat="1" applyFont="1" applyFill="1" applyBorder="1" applyAlignment="1">
      <alignment horizontal="left" indent="1"/>
    </xf>
    <xf numFmtId="0" fontId="2" fillId="2" borderId="1" xfId="1" applyNumberFormat="1" applyFont="1" applyFill="1" applyBorder="1" applyAlignment="1"/>
    <xf numFmtId="0" fontId="2" fillId="2" borderId="4" xfId="1" applyNumberFormat="1" applyFont="1" applyFill="1" applyBorder="1" applyAlignment="1"/>
    <xf numFmtId="0" fontId="1" fillId="2" borderId="5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4" fontId="2" fillId="0" borderId="0" xfId="1" applyNumberFormat="1" applyFont="1" applyFill="1" applyBorder="1" applyAlignment="1"/>
    <xf numFmtId="4" fontId="2" fillId="0" borderId="8" xfId="1" applyNumberFormat="1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4" fontId="2" fillId="2" borderId="6" xfId="1" applyNumberFormat="1" applyFont="1" applyFill="1" applyBorder="1" applyAlignment="1"/>
    <xf numFmtId="0" fontId="2" fillId="0" borderId="0" xfId="1" applyNumberFormat="1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1" fillId="2" borderId="6" xfId="1" applyNumberFormat="1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13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4" xfId="1" applyNumberFormat="1" applyFont="1" applyFill="1" applyBorder="1" applyAlignment="1">
      <alignment horizontal="center"/>
    </xf>
    <xf numFmtId="0" fontId="5" fillId="2" borderId="4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6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 wrapText="1"/>
    </xf>
    <xf numFmtId="166" fontId="2" fillId="2" borderId="4" xfId="2" applyNumberFormat="1" applyFont="1" applyFill="1" applyBorder="1" applyAlignment="1">
      <alignment horizontal="center"/>
    </xf>
    <xf numFmtId="166" fontId="2" fillId="2" borderId="5" xfId="2" applyNumberFormat="1" applyFont="1" applyFill="1" applyBorder="1" applyAlignment="1">
      <alignment horizontal="center"/>
    </xf>
    <xf numFmtId="166" fontId="2" fillId="2" borderId="6" xfId="2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10" fontId="2" fillId="0" borderId="4" xfId="2" applyNumberFormat="1" applyFont="1" applyFill="1" applyBorder="1" applyAlignment="1">
      <alignment horizontal="center"/>
    </xf>
    <xf numFmtId="10" fontId="2" fillId="0" borderId="5" xfId="2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165" fontId="2" fillId="0" borderId="4" xfId="2" applyNumberFormat="1" applyFont="1" applyFill="1" applyBorder="1" applyAlignment="1">
      <alignment horizontal="center"/>
    </xf>
    <xf numFmtId="165" fontId="2" fillId="0" borderId="5" xfId="2" applyNumberFormat="1" applyFont="1" applyFill="1" applyBorder="1" applyAlignment="1">
      <alignment horizontal="center"/>
    </xf>
    <xf numFmtId="165" fontId="2" fillId="0" borderId="6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P55"/>
  <sheetViews>
    <sheetView showGridLines="0" tabSelected="1" zoomScaleNormal="100" workbookViewId="0">
      <selection activeCell="A9" sqref="A9"/>
    </sheetView>
  </sheetViews>
  <sheetFormatPr defaultRowHeight="11.25" customHeight="1" x14ac:dyDescent="0.2"/>
  <cols>
    <col min="1" max="1" width="49" style="10" customWidth="1"/>
    <col min="2" max="11" width="11.7109375" style="10" bestFit="1" customWidth="1"/>
    <col min="12" max="12" width="14.85546875" style="10" bestFit="1" customWidth="1"/>
    <col min="13" max="13" width="11.7109375" style="10" bestFit="1" customWidth="1"/>
    <col min="14" max="14" width="13.140625" style="10" bestFit="1" customWidth="1"/>
    <col min="15" max="15" width="14.42578125" style="10" customWidth="1"/>
    <col min="16" max="16384" width="9.140625" style="10"/>
  </cols>
  <sheetData>
    <row r="1" spans="1:15" ht="15.75" x14ac:dyDescent="0.25">
      <c r="A1" s="2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51" t="s">
        <v>45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1.25" customHeight="1" x14ac:dyDescent="0.2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1.25" customHeight="1" x14ac:dyDescent="0.2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1.25" customHeight="1" x14ac:dyDescent="0.2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11.25" customHeight="1" x14ac:dyDescent="0.2">
      <c r="A7" s="51" t="s">
        <v>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ht="11.25" customHeight="1" x14ac:dyDescent="0.2">
      <c r="A8" s="51" t="s">
        <v>64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29"/>
      <c r="B11" s="56" t="s">
        <v>10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</row>
    <row r="12" spans="1:15" ht="11.25" customHeight="1" x14ac:dyDescent="0.2">
      <c r="A12" s="30"/>
      <c r="B12" s="59" t="s">
        <v>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</row>
    <row r="13" spans="1:15" ht="11.25" customHeight="1" x14ac:dyDescent="0.2">
      <c r="A13" s="30" t="s">
        <v>4</v>
      </c>
      <c r="B13" s="62" t="s">
        <v>11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31" t="s">
        <v>12</v>
      </c>
    </row>
    <row r="14" spans="1:15" ht="11.25" customHeight="1" x14ac:dyDescent="0.2">
      <c r="A14" s="30"/>
      <c r="B14" s="65" t="s">
        <v>47</v>
      </c>
      <c r="C14" s="65" t="s">
        <v>48</v>
      </c>
      <c r="D14" s="65" t="s">
        <v>49</v>
      </c>
      <c r="E14" s="65" t="s">
        <v>50</v>
      </c>
      <c r="F14" s="65" t="s">
        <v>51</v>
      </c>
      <c r="G14" s="65" t="s">
        <v>52</v>
      </c>
      <c r="H14" s="65" t="s">
        <v>53</v>
      </c>
      <c r="I14" s="68" t="s">
        <v>54</v>
      </c>
      <c r="J14" s="65" t="s">
        <v>55</v>
      </c>
      <c r="K14" s="65" t="s">
        <v>56</v>
      </c>
      <c r="L14" s="65" t="s">
        <v>57</v>
      </c>
      <c r="M14" s="65" t="s">
        <v>58</v>
      </c>
      <c r="N14" s="14" t="s">
        <v>19</v>
      </c>
      <c r="O14" s="32" t="s">
        <v>13</v>
      </c>
    </row>
    <row r="15" spans="1:15" ht="11.25" customHeight="1" x14ac:dyDescent="0.2">
      <c r="A15" s="30"/>
      <c r="B15" s="66"/>
      <c r="C15" s="66"/>
      <c r="D15" s="66"/>
      <c r="E15" s="66"/>
      <c r="F15" s="66"/>
      <c r="G15" s="66"/>
      <c r="H15" s="66"/>
      <c r="I15" s="69"/>
      <c r="J15" s="66"/>
      <c r="K15" s="66"/>
      <c r="L15" s="66"/>
      <c r="M15" s="66"/>
      <c r="N15" s="15" t="s">
        <v>26</v>
      </c>
      <c r="O15" s="32" t="s">
        <v>14</v>
      </c>
    </row>
    <row r="16" spans="1:15" ht="11.25" customHeight="1" x14ac:dyDescent="0.2">
      <c r="A16" s="30"/>
      <c r="B16" s="66"/>
      <c r="C16" s="66"/>
      <c r="D16" s="66"/>
      <c r="E16" s="66"/>
      <c r="F16" s="66"/>
      <c r="G16" s="66"/>
      <c r="H16" s="66"/>
      <c r="I16" s="69"/>
      <c r="J16" s="66"/>
      <c r="K16" s="66"/>
      <c r="L16" s="66"/>
      <c r="M16" s="66"/>
      <c r="N16" s="15" t="s">
        <v>27</v>
      </c>
      <c r="O16" s="33" t="s">
        <v>28</v>
      </c>
    </row>
    <row r="17" spans="1:15" ht="11.25" customHeight="1" x14ac:dyDescent="0.2">
      <c r="A17" s="34"/>
      <c r="B17" s="67"/>
      <c r="C17" s="67"/>
      <c r="D17" s="67"/>
      <c r="E17" s="67"/>
      <c r="F17" s="67"/>
      <c r="G17" s="67"/>
      <c r="H17" s="67"/>
      <c r="I17" s="70"/>
      <c r="J17" s="67"/>
      <c r="K17" s="67"/>
      <c r="L17" s="67"/>
      <c r="M17" s="67"/>
      <c r="N17" s="16" t="s">
        <v>15</v>
      </c>
      <c r="O17" s="35" t="s">
        <v>16</v>
      </c>
    </row>
    <row r="18" spans="1:15" ht="11.25" customHeight="1" x14ac:dyDescent="0.2">
      <c r="A18" s="36" t="s">
        <v>6</v>
      </c>
      <c r="B18" s="17">
        <f t="shared" ref="B18:M18" si="0">B19+B23+B27</f>
        <v>278609852.00000006</v>
      </c>
      <c r="C18" s="17">
        <f t="shared" si="0"/>
        <v>394851837.31999993</v>
      </c>
      <c r="D18" s="17">
        <f t="shared" si="0"/>
        <v>269914256.13999999</v>
      </c>
      <c r="E18" s="17">
        <f t="shared" si="0"/>
        <v>274635182.83000004</v>
      </c>
      <c r="F18" s="17">
        <f t="shared" si="0"/>
        <v>268414277.57999998</v>
      </c>
      <c r="G18" s="17">
        <f t="shared" si="0"/>
        <v>277850848.55000001</v>
      </c>
      <c r="H18" s="17">
        <f t="shared" si="0"/>
        <v>422719112.01999998</v>
      </c>
      <c r="I18" s="17">
        <f t="shared" si="0"/>
        <v>273976174.84999996</v>
      </c>
      <c r="J18" s="17">
        <f t="shared" si="0"/>
        <v>322003762.62</v>
      </c>
      <c r="K18" s="17">
        <f t="shared" si="0"/>
        <v>301736823.63999999</v>
      </c>
      <c r="L18" s="17">
        <f t="shared" si="0"/>
        <v>290724336.56999999</v>
      </c>
      <c r="M18" s="17">
        <f t="shared" si="0"/>
        <v>286414215.55000001</v>
      </c>
      <c r="N18" s="18">
        <f>SUM(B18:M18)</f>
        <v>3661850679.6699996</v>
      </c>
      <c r="O18" s="17">
        <f>O19+O23+O27</f>
        <v>2210308.86</v>
      </c>
    </row>
    <row r="19" spans="1:15" ht="11.25" customHeight="1" x14ac:dyDescent="0.2">
      <c r="A19" s="37" t="s">
        <v>23</v>
      </c>
      <c r="B19" s="19">
        <f>SUM(B20:B22)</f>
        <v>121672997.98000002</v>
      </c>
      <c r="C19" s="19">
        <f t="shared" ref="C19:M19" si="1">SUM(C20:C22)</f>
        <v>169620608.64999998</v>
      </c>
      <c r="D19" s="19">
        <f t="shared" si="1"/>
        <v>119917296.24000002</v>
      </c>
      <c r="E19" s="19">
        <f t="shared" si="1"/>
        <v>118991616.93000004</v>
      </c>
      <c r="F19" s="19">
        <f t="shared" si="1"/>
        <v>119012649.21000001</v>
      </c>
      <c r="G19" s="19">
        <f t="shared" si="1"/>
        <v>118928112.86</v>
      </c>
      <c r="H19" s="19">
        <f t="shared" si="1"/>
        <v>189864417.91999996</v>
      </c>
      <c r="I19" s="19">
        <f t="shared" si="1"/>
        <v>122289720.63999999</v>
      </c>
      <c r="J19" s="19">
        <f t="shared" si="1"/>
        <v>157723588.87</v>
      </c>
      <c r="K19" s="19">
        <f t="shared" si="1"/>
        <v>134683484.29000002</v>
      </c>
      <c r="L19" s="19">
        <f t="shared" si="1"/>
        <v>123256455.40000004</v>
      </c>
      <c r="M19" s="19">
        <f t="shared" si="1"/>
        <v>120813622.2</v>
      </c>
      <c r="N19" s="20">
        <f>SUM(B19:M19)</f>
        <v>1616774571.1900003</v>
      </c>
      <c r="O19" s="19">
        <v>0</v>
      </c>
    </row>
    <row r="20" spans="1:15" ht="11.25" customHeight="1" x14ac:dyDescent="0.2">
      <c r="A20" s="37" t="s">
        <v>32</v>
      </c>
      <c r="B20" s="19">
        <v>101117607.83000001</v>
      </c>
      <c r="C20" s="46">
        <v>149957600.32999998</v>
      </c>
      <c r="D20" s="20">
        <v>100554398.04000002</v>
      </c>
      <c r="E20" s="20">
        <v>100550586.60000004</v>
      </c>
      <c r="F20" s="20">
        <v>100092379.26000001</v>
      </c>
      <c r="G20" s="20">
        <v>100190102.03</v>
      </c>
      <c r="H20" s="20">
        <v>152423741.81999996</v>
      </c>
      <c r="I20" s="20">
        <v>104610446.83999999</v>
      </c>
      <c r="J20" s="20">
        <v>136703624.01000002</v>
      </c>
      <c r="K20" s="20">
        <v>116315820.86000001</v>
      </c>
      <c r="L20" s="20">
        <v>104539770.09000003</v>
      </c>
      <c r="M20" s="20">
        <v>102865569.96000001</v>
      </c>
      <c r="N20" s="20">
        <f t="shared" ref="N20:N32" si="2">SUM(B20:M20)</f>
        <v>1369921647.6700001</v>
      </c>
      <c r="O20" s="19">
        <v>0</v>
      </c>
    </row>
    <row r="21" spans="1:15" ht="11.25" customHeight="1" x14ac:dyDescent="0.2">
      <c r="A21" s="37" t="s">
        <v>31</v>
      </c>
      <c r="B21" s="19">
        <v>20555390.149999999</v>
      </c>
      <c r="C21" s="46">
        <v>19663008.32</v>
      </c>
      <c r="D21" s="20">
        <v>19362898.199999999</v>
      </c>
      <c r="E21" s="20">
        <v>18441030.329999998</v>
      </c>
      <c r="F21" s="20">
        <v>18920269.949999999</v>
      </c>
      <c r="G21" s="20">
        <v>18738010.829999998</v>
      </c>
      <c r="H21" s="20">
        <v>37440676.099999994</v>
      </c>
      <c r="I21" s="20">
        <v>17679273.799999997</v>
      </c>
      <c r="J21" s="20">
        <v>21019964.859999999</v>
      </c>
      <c r="K21" s="20">
        <v>18367663.43</v>
      </c>
      <c r="L21" s="20">
        <v>18716685.310000002</v>
      </c>
      <c r="M21" s="20">
        <v>17948052.239999998</v>
      </c>
      <c r="N21" s="20">
        <f t="shared" si="2"/>
        <v>246852923.52000004</v>
      </c>
      <c r="O21" s="19">
        <v>0</v>
      </c>
    </row>
    <row r="22" spans="1:15" ht="11.25" customHeight="1" x14ac:dyDescent="0.2">
      <c r="A22" s="37" t="s">
        <v>40</v>
      </c>
      <c r="B22" s="19">
        <v>0</v>
      </c>
      <c r="C22" s="46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f t="shared" si="2"/>
        <v>0</v>
      </c>
      <c r="O22" s="19">
        <v>0</v>
      </c>
    </row>
    <row r="23" spans="1:15" ht="11.25" customHeight="1" x14ac:dyDescent="0.2">
      <c r="A23" s="37" t="s">
        <v>24</v>
      </c>
      <c r="B23" s="19">
        <f>SUM(B24:B26)</f>
        <v>146665376.80000001</v>
      </c>
      <c r="C23" s="19">
        <f t="shared" ref="C23:M23" si="3">SUM(C24:C26)</f>
        <v>218455634.52999997</v>
      </c>
      <c r="D23" s="19">
        <f t="shared" si="3"/>
        <v>147900593.12</v>
      </c>
      <c r="E23" s="19">
        <f t="shared" si="3"/>
        <v>146779781.55000001</v>
      </c>
      <c r="F23" s="19">
        <f t="shared" si="3"/>
        <v>147523866.67999998</v>
      </c>
      <c r="G23" s="19">
        <f t="shared" si="3"/>
        <v>149607325.32999998</v>
      </c>
      <c r="H23" s="19">
        <f t="shared" si="3"/>
        <v>228243154.60000002</v>
      </c>
      <c r="I23" s="19">
        <f t="shared" si="3"/>
        <v>143230625.63</v>
      </c>
      <c r="J23" s="19">
        <f t="shared" si="3"/>
        <v>164280173.75</v>
      </c>
      <c r="K23" s="19">
        <f t="shared" si="3"/>
        <v>163745603.06999999</v>
      </c>
      <c r="L23" s="19">
        <f t="shared" si="3"/>
        <v>162496844.83000001</v>
      </c>
      <c r="M23" s="19">
        <f t="shared" si="3"/>
        <v>162222709.78</v>
      </c>
      <c r="N23" s="20">
        <f t="shared" si="2"/>
        <v>1981151689.6700001</v>
      </c>
      <c r="O23" s="19">
        <v>0</v>
      </c>
    </row>
    <row r="24" spans="1:15" ht="11.25" customHeight="1" x14ac:dyDescent="0.2">
      <c r="A24" s="37" t="s">
        <v>35</v>
      </c>
      <c r="B24" s="19">
        <v>116197731.93000002</v>
      </c>
      <c r="C24" s="46">
        <v>173621134.31999996</v>
      </c>
      <c r="D24" s="20">
        <v>117769704.06</v>
      </c>
      <c r="E24" s="20">
        <v>116501732.60000001</v>
      </c>
      <c r="F24" s="20">
        <v>117059773.72999999</v>
      </c>
      <c r="G24" s="20">
        <v>119091905.8</v>
      </c>
      <c r="H24" s="20">
        <v>182283874.46000001</v>
      </c>
      <c r="I24" s="20">
        <v>113173615.03</v>
      </c>
      <c r="J24" s="20">
        <v>132027427.79000001</v>
      </c>
      <c r="K24" s="20">
        <v>131382974.39</v>
      </c>
      <c r="L24" s="20">
        <v>130113114.98</v>
      </c>
      <c r="M24" s="20">
        <v>129801460.47</v>
      </c>
      <c r="N24" s="20">
        <f t="shared" si="2"/>
        <v>1579024449.5600002</v>
      </c>
      <c r="O24" s="19">
        <v>0</v>
      </c>
    </row>
    <row r="25" spans="1:15" ht="11.25" customHeight="1" x14ac:dyDescent="0.2">
      <c r="A25" s="37" t="s">
        <v>33</v>
      </c>
      <c r="B25" s="19">
        <v>30467644.870000001</v>
      </c>
      <c r="C25" s="46">
        <v>44834500.210000008</v>
      </c>
      <c r="D25" s="20">
        <v>30130889.059999999</v>
      </c>
      <c r="E25" s="20">
        <v>30278048.949999999</v>
      </c>
      <c r="F25" s="20">
        <v>30464092.949999999</v>
      </c>
      <c r="G25" s="20">
        <v>30515419.529999997</v>
      </c>
      <c r="H25" s="20">
        <v>45959280.140000001</v>
      </c>
      <c r="I25" s="20">
        <v>30057010.599999998</v>
      </c>
      <c r="J25" s="20">
        <v>32252745.960000001</v>
      </c>
      <c r="K25" s="20">
        <v>32362628.680000003</v>
      </c>
      <c r="L25" s="20">
        <v>32383729.850000001</v>
      </c>
      <c r="M25" s="20">
        <v>32421249.309999995</v>
      </c>
      <c r="N25" s="20">
        <f t="shared" si="2"/>
        <v>402127240.11000001</v>
      </c>
      <c r="O25" s="19">
        <v>0</v>
      </c>
    </row>
    <row r="26" spans="1:15" ht="11.25" customHeight="1" x14ac:dyDescent="0.2">
      <c r="A26" s="37" t="s">
        <v>34</v>
      </c>
      <c r="B26" s="19">
        <v>0</v>
      </c>
      <c r="C26" s="46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2"/>
        <v>0</v>
      </c>
      <c r="O26" s="19">
        <v>0</v>
      </c>
    </row>
    <row r="27" spans="1:15" ht="22.5" x14ac:dyDescent="0.2">
      <c r="A27" s="38" t="s">
        <v>44</v>
      </c>
      <c r="B27" s="19">
        <v>10271477.220000001</v>
      </c>
      <c r="C27" s="46">
        <v>6775594.1400000006</v>
      </c>
      <c r="D27" s="20">
        <v>2096366.78</v>
      </c>
      <c r="E27" s="20">
        <v>8863784.3499999996</v>
      </c>
      <c r="F27" s="20">
        <v>1877761.69</v>
      </c>
      <c r="G27" s="20">
        <v>9315410.3599999994</v>
      </c>
      <c r="H27" s="20">
        <v>4611539.5</v>
      </c>
      <c r="I27" s="20">
        <v>8455828.5800000001</v>
      </c>
      <c r="J27" s="20">
        <v>0</v>
      </c>
      <c r="K27" s="20">
        <v>3307736.28</v>
      </c>
      <c r="L27" s="20">
        <v>4971036.34</v>
      </c>
      <c r="M27" s="19">
        <v>3377883.57</v>
      </c>
      <c r="N27" s="20">
        <f t="shared" si="2"/>
        <v>63924418.81000001</v>
      </c>
      <c r="O27" s="19">
        <v>2210308.86</v>
      </c>
    </row>
    <row r="28" spans="1:15" ht="11.25" customHeight="1" x14ac:dyDescent="0.2">
      <c r="A28" s="36" t="s">
        <v>29</v>
      </c>
      <c r="B28" s="19">
        <f t="shared" ref="B28:M28" si="4">SUM(B29:B32)</f>
        <v>30449705.09</v>
      </c>
      <c r="C28" s="19">
        <f t="shared" si="4"/>
        <v>30099175.609999999</v>
      </c>
      <c r="D28" s="19">
        <f t="shared" si="4"/>
        <v>29571818.77</v>
      </c>
      <c r="E28" s="19">
        <f t="shared" si="4"/>
        <v>29211270.869999997</v>
      </c>
      <c r="F28" s="19">
        <f t="shared" si="4"/>
        <v>28919127.729999997</v>
      </c>
      <c r="G28" s="19">
        <f t="shared" si="4"/>
        <v>30135362.32</v>
      </c>
      <c r="H28" s="19">
        <f t="shared" si="4"/>
        <v>29685047.539999999</v>
      </c>
      <c r="I28" s="19">
        <f t="shared" si="4"/>
        <v>21656586.430000003</v>
      </c>
      <c r="J28" s="19">
        <f t="shared" si="4"/>
        <v>3739148.4</v>
      </c>
      <c r="K28" s="19">
        <f t="shared" si="4"/>
        <v>18816171.760000002</v>
      </c>
      <c r="L28" s="19">
        <f t="shared" si="4"/>
        <v>130593295.55</v>
      </c>
      <c r="M28" s="19">
        <f t="shared" si="4"/>
        <v>129790256.57000001</v>
      </c>
      <c r="N28" s="20">
        <f t="shared" si="2"/>
        <v>512666966.63999999</v>
      </c>
      <c r="O28" s="19">
        <v>0</v>
      </c>
    </row>
    <row r="29" spans="1:15" ht="11.25" customHeight="1" x14ac:dyDescent="0.2">
      <c r="A29" s="39" t="s">
        <v>7</v>
      </c>
      <c r="B29" s="19">
        <v>318598.89</v>
      </c>
      <c r="C29" s="46">
        <v>607286.92000000004</v>
      </c>
      <c r="D29" s="20">
        <v>798658.51</v>
      </c>
      <c r="E29" s="20">
        <v>1084349.3400000001</v>
      </c>
      <c r="F29" s="20">
        <v>557463.22</v>
      </c>
      <c r="G29" s="20">
        <v>664203.65</v>
      </c>
      <c r="H29" s="20">
        <v>358992.17</v>
      </c>
      <c r="I29" s="20">
        <v>789731.46</v>
      </c>
      <c r="J29" s="20">
        <v>743157.36</v>
      </c>
      <c r="K29" s="20">
        <v>17461527.050000001</v>
      </c>
      <c r="L29" s="20">
        <v>3400210.74</v>
      </c>
      <c r="M29" s="20">
        <v>2820299.64</v>
      </c>
      <c r="N29" s="20">
        <f t="shared" si="2"/>
        <v>29604478.950000003</v>
      </c>
      <c r="O29" s="19">
        <v>0</v>
      </c>
    </row>
    <row r="30" spans="1:15" ht="11.25" customHeight="1" x14ac:dyDescent="0.2">
      <c r="A30" s="39" t="s">
        <v>20</v>
      </c>
      <c r="B30" s="19">
        <v>0</v>
      </c>
      <c r="C30" s="46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f t="shared" si="2"/>
        <v>0</v>
      </c>
      <c r="O30" s="19">
        <v>0</v>
      </c>
    </row>
    <row r="31" spans="1:15" ht="11.25" customHeight="1" x14ac:dyDescent="0.2">
      <c r="A31" s="39" t="s">
        <v>21</v>
      </c>
      <c r="B31" s="19">
        <v>2848229.87</v>
      </c>
      <c r="C31" s="46">
        <v>1968830.41</v>
      </c>
      <c r="D31" s="20">
        <v>1478591.7899999998</v>
      </c>
      <c r="E31" s="20">
        <v>728505.89999999991</v>
      </c>
      <c r="F31" s="20">
        <v>751928.02</v>
      </c>
      <c r="G31" s="20">
        <v>1831025.1699999997</v>
      </c>
      <c r="H31" s="20">
        <v>1757846.12</v>
      </c>
      <c r="I31" s="20">
        <v>9725796.9000000022</v>
      </c>
      <c r="J31" s="20">
        <v>2995991.04</v>
      </c>
      <c r="K31" s="20">
        <v>1354644.71</v>
      </c>
      <c r="L31" s="20">
        <v>1094911.6700000002</v>
      </c>
      <c r="M31" s="20">
        <v>844703.45</v>
      </c>
      <c r="N31" s="20">
        <f t="shared" si="2"/>
        <v>27381005.050000004</v>
      </c>
      <c r="O31" s="19">
        <v>0</v>
      </c>
    </row>
    <row r="32" spans="1:15" ht="11.25" customHeight="1" x14ac:dyDescent="0.2">
      <c r="A32" s="40" t="s">
        <v>8</v>
      </c>
      <c r="B32" s="21">
        <v>27282876.329999998</v>
      </c>
      <c r="C32" s="47">
        <v>27523058.280000001</v>
      </c>
      <c r="D32" s="22">
        <v>27294568.469999999</v>
      </c>
      <c r="E32" s="22">
        <v>27398415.629999999</v>
      </c>
      <c r="F32" s="22">
        <v>27609736.489999998</v>
      </c>
      <c r="G32" s="22">
        <v>27640133.5</v>
      </c>
      <c r="H32" s="22">
        <v>27568209.25</v>
      </c>
      <c r="I32" s="22">
        <v>11141058.07</v>
      </c>
      <c r="J32" s="22">
        <v>0</v>
      </c>
      <c r="K32" s="22">
        <v>0</v>
      </c>
      <c r="L32" s="22">
        <v>126098173.14</v>
      </c>
      <c r="M32" s="22">
        <v>126125253.48</v>
      </c>
      <c r="N32" s="21">
        <f t="shared" si="2"/>
        <v>455681482.63999999</v>
      </c>
      <c r="O32" s="21">
        <v>0</v>
      </c>
    </row>
    <row r="33" spans="1:16" ht="11.25" customHeight="1" x14ac:dyDescent="0.2">
      <c r="A33" s="41" t="s">
        <v>17</v>
      </c>
      <c r="B33" s="26">
        <f t="shared" ref="B33:O33" si="5">B18-B28</f>
        <v>248160146.91000006</v>
      </c>
      <c r="C33" s="26">
        <f t="shared" si="5"/>
        <v>364752661.70999992</v>
      </c>
      <c r="D33" s="26">
        <f t="shared" si="5"/>
        <v>240342437.36999997</v>
      </c>
      <c r="E33" s="26">
        <f t="shared" si="5"/>
        <v>245423911.96000004</v>
      </c>
      <c r="F33" s="26">
        <f t="shared" si="5"/>
        <v>239495149.84999999</v>
      </c>
      <c r="G33" s="26">
        <f t="shared" si="5"/>
        <v>247715486.23000002</v>
      </c>
      <c r="H33" s="26">
        <f t="shared" si="5"/>
        <v>393034064.47999996</v>
      </c>
      <c r="I33" s="26">
        <f t="shared" si="5"/>
        <v>252319588.41999996</v>
      </c>
      <c r="J33" s="26">
        <f t="shared" si="5"/>
        <v>318264614.22000003</v>
      </c>
      <c r="K33" s="26">
        <f t="shared" si="5"/>
        <v>282920651.88</v>
      </c>
      <c r="L33" s="26">
        <f t="shared" si="5"/>
        <v>160131041.01999998</v>
      </c>
      <c r="M33" s="26">
        <f t="shared" si="5"/>
        <v>156623958.98000002</v>
      </c>
      <c r="N33" s="26">
        <f t="shared" si="5"/>
        <v>3149183713.0299997</v>
      </c>
      <c r="O33" s="26">
        <f t="shared" si="5"/>
        <v>2210308.86</v>
      </c>
      <c r="P33" s="23"/>
    </row>
    <row r="34" spans="1:16" ht="11.25" customHeight="1" x14ac:dyDescent="0.2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3"/>
    </row>
    <row r="35" spans="1:16" ht="11.25" customHeight="1" x14ac:dyDescent="0.2">
      <c r="A35" s="53" t="s">
        <v>18</v>
      </c>
      <c r="B35" s="54"/>
      <c r="C35" s="54"/>
      <c r="D35" s="54"/>
      <c r="E35" s="54"/>
      <c r="F35" s="53" t="s">
        <v>1</v>
      </c>
      <c r="G35" s="54"/>
      <c r="H35" s="54"/>
      <c r="I35" s="54"/>
      <c r="J35" s="54"/>
      <c r="K35" s="54"/>
      <c r="L35" s="54"/>
      <c r="M35" s="53" t="s">
        <v>36</v>
      </c>
      <c r="N35" s="54"/>
      <c r="O35" s="55"/>
    </row>
    <row r="36" spans="1:16" ht="11.25" customHeight="1" x14ac:dyDescent="0.2">
      <c r="A36" s="8" t="s">
        <v>9</v>
      </c>
      <c r="B36" s="11"/>
      <c r="C36" s="11"/>
      <c r="D36" s="11"/>
      <c r="E36" s="11"/>
      <c r="F36" s="12"/>
      <c r="G36" s="11"/>
      <c r="H36" s="24"/>
      <c r="I36" s="24"/>
      <c r="J36" s="24"/>
      <c r="K36" s="24"/>
      <c r="L36" s="25">
        <v>818616620000</v>
      </c>
      <c r="M36" s="71" t="s">
        <v>30</v>
      </c>
      <c r="N36" s="72"/>
      <c r="O36" s="73"/>
    </row>
    <row r="37" spans="1:16" ht="12.75" x14ac:dyDescent="0.2">
      <c r="A37" s="42" t="s">
        <v>39</v>
      </c>
      <c r="B37" s="43"/>
      <c r="C37" s="43"/>
      <c r="D37" s="43"/>
      <c r="E37" s="43"/>
      <c r="F37" s="28"/>
      <c r="G37" s="27"/>
      <c r="H37" s="7"/>
      <c r="I37" s="7"/>
      <c r="J37" s="7"/>
      <c r="K37" s="7"/>
      <c r="L37" s="50">
        <f>N33+O33</f>
        <v>3151394021.8899999</v>
      </c>
      <c r="M37" s="78">
        <f>L37/L36</f>
        <v>3.8496580021671191E-3</v>
      </c>
      <c r="N37" s="79"/>
      <c r="O37" s="80"/>
    </row>
    <row r="38" spans="1:16" ht="11.25" customHeight="1" x14ac:dyDescent="0.2">
      <c r="A38" s="74" t="s">
        <v>41</v>
      </c>
      <c r="B38" s="75"/>
      <c r="C38" s="75"/>
      <c r="D38" s="75"/>
      <c r="E38" s="76"/>
      <c r="F38" s="8"/>
      <c r="G38" s="6"/>
      <c r="H38" s="6"/>
      <c r="I38" s="6"/>
      <c r="J38" s="6"/>
      <c r="K38" s="6"/>
      <c r="L38" s="25">
        <f>L36*M38</f>
        <v>7040102932</v>
      </c>
      <c r="M38" s="83">
        <v>8.6E-3</v>
      </c>
      <c r="N38" s="84"/>
      <c r="O38" s="85"/>
    </row>
    <row r="39" spans="1:16" ht="11.25" customHeight="1" x14ac:dyDescent="0.2">
      <c r="A39" s="44" t="s">
        <v>42</v>
      </c>
      <c r="B39" s="45"/>
      <c r="C39" s="45"/>
      <c r="D39" s="45"/>
      <c r="E39" s="45"/>
      <c r="F39" s="8"/>
      <c r="G39" s="6"/>
      <c r="H39" s="6"/>
      <c r="I39" s="6"/>
      <c r="J39" s="6"/>
      <c r="K39" s="6"/>
      <c r="L39" s="25">
        <f>L36*M39</f>
        <v>6688097785.4000006</v>
      </c>
      <c r="M39" s="86">
        <v>8.1700000000000002E-3</v>
      </c>
      <c r="N39" s="87"/>
      <c r="O39" s="88"/>
    </row>
    <row r="40" spans="1:16" ht="11.25" customHeight="1" x14ac:dyDescent="0.2">
      <c r="A40" s="44" t="s">
        <v>43</v>
      </c>
      <c r="B40" s="45"/>
      <c r="C40" s="45"/>
      <c r="D40" s="45"/>
      <c r="E40" s="45"/>
      <c r="F40" s="8"/>
      <c r="G40" s="6"/>
      <c r="H40" s="6"/>
      <c r="I40" s="6"/>
      <c r="J40" s="6"/>
      <c r="K40" s="6"/>
      <c r="L40" s="25">
        <f>L36*M40</f>
        <v>6336092638.8000002</v>
      </c>
      <c r="M40" s="86">
        <v>7.7400000000000004E-3</v>
      </c>
      <c r="N40" s="87"/>
      <c r="O40" s="88"/>
    </row>
    <row r="41" spans="1:16" s="23" customFormat="1" ht="11.25" customHeight="1" x14ac:dyDescent="0.2">
      <c r="A41" s="9" t="s">
        <v>63</v>
      </c>
      <c r="B41" s="9"/>
      <c r="C41" s="9"/>
      <c r="D41" s="9"/>
      <c r="E41" s="9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6" ht="22.5" customHeight="1" x14ac:dyDescent="0.2">
      <c r="A42" s="77" t="s">
        <v>25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</row>
    <row r="43" spans="1:16" ht="11.25" customHeight="1" x14ac:dyDescent="0.2">
      <c r="A43" s="77" t="s">
        <v>38</v>
      </c>
      <c r="B43" s="77"/>
      <c r="C43" s="77"/>
      <c r="D43" s="77"/>
      <c r="E43" s="77"/>
      <c r="F43" s="77"/>
      <c r="G43" s="77"/>
      <c r="H43" s="4"/>
      <c r="I43" s="4"/>
      <c r="J43" s="4"/>
      <c r="K43" s="4"/>
      <c r="L43" s="4"/>
      <c r="M43" s="4"/>
      <c r="N43" s="4"/>
      <c r="O43" s="4"/>
    </row>
    <row r="48" spans="1:16" ht="11.25" customHeight="1" x14ac:dyDescent="0.2">
      <c r="A48" s="48" t="s">
        <v>59</v>
      </c>
      <c r="B48" s="48"/>
      <c r="C48" s="48"/>
    </row>
    <row r="49" spans="1:4" ht="11.25" customHeight="1" x14ac:dyDescent="0.2">
      <c r="A49" s="48" t="s">
        <v>60</v>
      </c>
      <c r="B49" s="48"/>
      <c r="C49" s="48"/>
    </row>
    <row r="50" spans="1:4" ht="11.25" customHeight="1" x14ac:dyDescent="0.2">
      <c r="A50" s="49"/>
      <c r="B50" s="49"/>
      <c r="C50" s="49"/>
    </row>
    <row r="51" spans="1:4" ht="11.25" customHeight="1" x14ac:dyDescent="0.2">
      <c r="A51" s="49"/>
      <c r="B51" s="49"/>
      <c r="C51" s="49"/>
    </row>
    <row r="52" spans="1:4" ht="11.25" customHeight="1" x14ac:dyDescent="0.2">
      <c r="A52" s="49"/>
      <c r="B52" s="49"/>
      <c r="C52" s="49"/>
    </row>
    <row r="53" spans="1:4" ht="11.25" customHeight="1" x14ac:dyDescent="0.2">
      <c r="A53" s="49"/>
      <c r="B53" s="49"/>
      <c r="C53" s="49"/>
    </row>
    <row r="54" spans="1:4" ht="11.25" customHeight="1" x14ac:dyDescent="0.2">
      <c r="A54" s="81" t="s">
        <v>61</v>
      </c>
      <c r="B54" s="81"/>
      <c r="C54" s="81"/>
      <c r="D54" s="81"/>
    </row>
    <row r="55" spans="1:4" ht="11.25" customHeight="1" x14ac:dyDescent="0.2">
      <c r="A55" s="82" t="s">
        <v>62</v>
      </c>
      <c r="B55" s="82"/>
      <c r="C55" s="82"/>
      <c r="D55" s="82"/>
    </row>
  </sheetData>
  <mergeCells count="34">
    <mergeCell ref="A43:G43"/>
    <mergeCell ref="M37:O37"/>
    <mergeCell ref="A54:D54"/>
    <mergeCell ref="A55:D55"/>
    <mergeCell ref="M38:O38"/>
    <mergeCell ref="M39:O39"/>
    <mergeCell ref="M40:O40"/>
    <mergeCell ref="L14:L17"/>
    <mergeCell ref="M14:M17"/>
    <mergeCell ref="M36:O36"/>
    <mergeCell ref="A38:E38"/>
    <mergeCell ref="A42:O42"/>
    <mergeCell ref="A35:E35"/>
    <mergeCell ref="F35:L35"/>
    <mergeCell ref="M35:O35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A8:O8"/>
    <mergeCell ref="A3:O3"/>
    <mergeCell ref="A4:O4"/>
    <mergeCell ref="A5:O5"/>
    <mergeCell ref="A6:O6"/>
    <mergeCell ref="A7:O7"/>
  </mergeCells>
  <pageMargins left="0.51181102362204722" right="0.5118110236220472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Luiz Henrique de Paiva Marques</cp:lastModifiedBy>
  <cp:lastPrinted>2019-05-21T13:51:00Z</cp:lastPrinted>
  <dcterms:created xsi:type="dcterms:W3CDTF">2001-09-06T15:18:59Z</dcterms:created>
  <dcterms:modified xsi:type="dcterms:W3CDTF">2019-05-21T13:51:54Z</dcterms:modified>
</cp:coreProperties>
</file>