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8\SECONTA\RGF\1º Quadrimestre 2018\"/>
    </mc:Choice>
  </mc:AlternateContent>
  <bookViews>
    <workbookView xWindow="0" yWindow="0" windowWidth="24000" windowHeight="9735" tabRatio="262"/>
  </bookViews>
  <sheets>
    <sheet name="Anexo 1 Pessoal União" sheetId="62" r:id="rId1"/>
  </sheets>
  <definedNames>
    <definedName name="Ações">#REF!</definedName>
    <definedName name="_xlnm.Print_Area" localSheetId="0">'Anexo 1 Pessoal União'!$A$1:$O$55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O27" i="62" l="1"/>
  <c r="F40" i="62" l="1"/>
  <c r="F38" i="62"/>
  <c r="M40" i="62"/>
  <c r="M39" i="62"/>
  <c r="F39" i="62" s="1"/>
  <c r="O28" i="62" l="1"/>
  <c r="N27" i="62"/>
  <c r="N26" i="62"/>
  <c r="O19" i="62" l="1"/>
  <c r="N32" i="62"/>
  <c r="N31" i="62"/>
  <c r="N30" i="62"/>
  <c r="N29" i="62"/>
  <c r="N25" i="62"/>
  <c r="N24" i="62"/>
  <c r="N22" i="62"/>
  <c r="N21" i="62"/>
  <c r="N20" i="62"/>
  <c r="N19" i="62" l="1"/>
  <c r="B28" i="62" l="1"/>
  <c r="O23" i="62"/>
  <c r="O18" i="62" s="1"/>
  <c r="O33" i="62" s="1"/>
  <c r="M23" i="62"/>
  <c r="L23" i="62"/>
  <c r="K23" i="62"/>
  <c r="J23" i="62"/>
  <c r="I23" i="62"/>
  <c r="H23" i="62"/>
  <c r="G23" i="62"/>
  <c r="F23" i="62"/>
  <c r="E23" i="62"/>
  <c r="D23" i="62"/>
  <c r="C23" i="62"/>
  <c r="M19" i="62"/>
  <c r="L19" i="62"/>
  <c r="K19" i="62"/>
  <c r="J19" i="62"/>
  <c r="I19" i="62"/>
  <c r="H19" i="62"/>
  <c r="G19" i="62"/>
  <c r="F19" i="62"/>
  <c r="E19" i="62"/>
  <c r="D19" i="62"/>
  <c r="C19" i="62"/>
  <c r="B23" i="62"/>
  <c r="B19" i="62"/>
  <c r="B18" i="62" s="1"/>
  <c r="M18" i="62" l="1"/>
  <c r="N23" i="62"/>
  <c r="B33" i="62"/>
  <c r="M28" i="62"/>
  <c r="M33" i="62" s="1"/>
  <c r="L28" i="62"/>
  <c r="K28" i="62"/>
  <c r="J28" i="62"/>
  <c r="I28" i="62"/>
  <c r="H28" i="62"/>
  <c r="G28" i="62"/>
  <c r="F28" i="62"/>
  <c r="E28" i="62"/>
  <c r="D28" i="62"/>
  <c r="C28" i="62"/>
  <c r="L18" i="62"/>
  <c r="L33" i="62" s="1"/>
  <c r="K18" i="62"/>
  <c r="J18" i="62"/>
  <c r="I18" i="62"/>
  <c r="H18" i="62"/>
  <c r="H33" i="62" s="1"/>
  <c r="G18" i="62"/>
  <c r="F18" i="62"/>
  <c r="E18" i="62"/>
  <c r="D18" i="62"/>
  <c r="D33" i="62" s="1"/>
  <c r="C18" i="62"/>
  <c r="E33" i="62" l="1"/>
  <c r="I33" i="62"/>
  <c r="F33" i="62"/>
  <c r="J33" i="62"/>
  <c r="K33" i="62"/>
  <c r="G33" i="62"/>
  <c r="N28" i="62"/>
  <c r="N18" i="62"/>
  <c r="C33" i="62"/>
  <c r="N33" i="62" l="1"/>
  <c r="F37" i="62" s="1"/>
  <c r="M37" i="62" s="1"/>
</calcChain>
</file>

<file path=xl/sharedStrings.xml><?xml version="1.0" encoding="utf-8"?>
<sst xmlns="http://schemas.openxmlformats.org/spreadsheetml/2006/main" count="66" uniqueCount="66">
  <si>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</si>
  <si>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</si>
  <si>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</si>
  <si>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</si>
  <si>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</si>
  <si>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</si>
  <si>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</si>
  <si>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</si>
  <si>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</si>
  <si>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</si>
  <si>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</si>
  <si>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</si>
  <si>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</si>
  <si>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</si>
  <si>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</si>
  <si>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</si>
  <si>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</si>
  <si>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</si>
  <si>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</si>
  <si>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</si>
  <si>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</si>
  <si>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</si>
  <si>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</si>
  <si>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</si>
  <si>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</si>
  <si>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</si>
  <si>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</si>
  <si>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</si>
  <si>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</si>
  <si>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</si>
  <si>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</si>
  <si>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</si>
  <si>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</si>
  <si>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</si>
  <si>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</si>
  <si>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</si>
  <si>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</si>
  <si>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</si>
  <si>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</si>
  <si>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</si>
  <si>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</si>
  <si>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</si>
  <si>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</si>
  <si>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</si>
  <si>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</si>
  <si>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</si>
  <si>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MAIO DE 2017 A ABRIL DE 2018</t>
  </si>
  <si>
    <t>Mai/17</t>
  </si>
  <si>
    <t>Jun/17</t>
  </si>
  <si>
    <t>Jul/17</t>
  </si>
  <si>
    <t>Ago/17</t>
  </si>
  <si>
    <t>Set/17</t>
  </si>
  <si>
    <t>Out/17</t>
  </si>
  <si>
    <t>Nov/17</t>
  </si>
  <si>
    <t>Dez/17</t>
  </si>
  <si>
    <t>Jan/18</t>
  </si>
  <si>
    <t>Fev/18</t>
  </si>
  <si>
    <t>Mar/18</t>
  </si>
  <si>
    <t>Abr/18</t>
  </si>
  <si>
    <t xml:space="preserve">                      FERNANDO ÁLVARO LEÃO RINCON                                               EDUARDO PEREIRA DA SILVA</t>
  </si>
  <si>
    <t>ILANA TROMBKA</t>
  </si>
  <si>
    <t>Diretora-Geral</t>
  </si>
  <si>
    <t>FONTE: Sistema SIAFI, Unidade Responsável: CONTAB, Data da emissão 18/mai/2018 e hora de emissão 08h30min</t>
  </si>
  <si>
    <t xml:space="preserve"> </t>
  </si>
  <si>
    <t xml:space="preserve">     Diretor da Secretaria de Finanças, Orçamento e Contabilidade                                       Auditor-Geral</t>
  </si>
  <si>
    <t>NOTA: Foram cancelados R$3.981,00 de restos a pagar, restando R$7.194.287,55 de saldo de Restos a Pagar não processados.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</si>
</sst>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%"/>
    <numFmt numFmtId="166" formatCode="0.0000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1" fillId="0" borderId="5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4" fontId="2" fillId="2" borderId="11" xfId="1" applyNumberFormat="1" applyFont="1" applyFill="1" applyBorder="1" applyAlignment="1"/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4" fontId="2" fillId="0" borderId="0" xfId="1" applyNumberFormat="1" applyFont="1" applyFill="1" applyBorder="1" applyAlignment="1"/>
    <xf numFmtId="4" fontId="2" fillId="0" borderId="8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166" fontId="1" fillId="2" borderId="4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center"/>
    </xf>
    <xf numFmtId="166" fontId="1" fillId="2" borderId="6" xfId="1" applyNumberFormat="1" applyFont="1" applyFill="1" applyBorder="1" applyAlignment="1">
      <alignment horizontal="center"/>
    </xf>
    <xf numFmtId="4" fontId="2" fillId="0" borderId="4" xfId="1" applyNumberFormat="1" applyFont="1" applyFill="1" applyBorder="1" applyAlignment="1">
      <alignment horizontal="center"/>
    </xf>
    <xf numFmtId="4" fontId="2" fillId="0" borderId="5" xfId="1" applyNumberFormat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6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/>
    </xf>
    <xf numFmtId="165" fontId="2" fillId="0" borderId="6" xfId="2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/>
    </xf>
    <xf numFmtId="4" fontId="2" fillId="2" borderId="5" xfId="1" applyNumberFormat="1" applyFont="1" applyFill="1" applyBorder="1" applyAlignment="1">
      <alignment horizontal="center"/>
    </xf>
    <xf numFmtId="4" fontId="2" fillId="2" borderId="6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P55"/>
  <sheetViews>
    <sheetView showGridLines="0" tabSelected="1" topLeftCell="A24" zoomScaleNormal="100" workbookViewId="0">
      <selection activeCell="D47" sqref="D47"/>
    </sheetView>
  </sheetViews>
  <sheetFormatPr defaultRowHeight="11.25" customHeight="1" x14ac:dyDescent="0.2"/>
  <cols>
    <col min="1" max="1" width="48.5703125" style="9" customWidth="1"/>
    <col min="2" max="11" width="11.85546875" style="9" customWidth="1"/>
    <col min="12" max="12" width="13.140625" style="9" customWidth="1"/>
    <col min="13" max="13" width="11.85546875" style="9" customWidth="1"/>
    <col min="14" max="14" width="13.140625" style="9" bestFit="1" customWidth="1"/>
    <col min="15" max="15" width="15.85546875" style="9" bestFit="1" customWidth="1"/>
    <col min="16" max="16384" width="9.140625" style="9"/>
  </cols>
  <sheetData>
    <row r="1" spans="1:15" ht="15.75" x14ac:dyDescent="0.25">
      <c r="A1" s="2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87" t="s">
        <v>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1.25" customHeight="1" x14ac:dyDescent="0.2">
      <c r="A4" s="87" t="s">
        <v>45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1.25" customHeight="1" x14ac:dyDescent="0.2">
      <c r="A5" s="8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1.25" customHeight="1" x14ac:dyDescent="0.2">
      <c r="A6" s="88" t="s">
        <v>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ht="11.25" customHeight="1" x14ac:dyDescent="0.2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ht="11.25" customHeight="1" x14ac:dyDescent="0.2">
      <c r="A8" s="87" t="s">
        <v>46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3"/>
      <c r="B11" s="78" t="s">
        <v>10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</row>
    <row r="12" spans="1:15" ht="11.25" customHeight="1" x14ac:dyDescent="0.2">
      <c r="A12" s="24"/>
      <c r="B12" s="81" t="s">
        <v>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</row>
    <row r="13" spans="1:15" ht="11.25" customHeight="1" x14ac:dyDescent="0.2">
      <c r="A13" s="24" t="s">
        <v>4</v>
      </c>
      <c r="B13" s="84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6"/>
      <c r="O13" s="25" t="s">
        <v>12</v>
      </c>
    </row>
    <row r="14" spans="1:15" ht="11.25" customHeight="1" x14ac:dyDescent="0.2">
      <c r="A14" s="24"/>
      <c r="B14" s="66" t="s">
        <v>47</v>
      </c>
      <c r="C14" s="66" t="s">
        <v>48</v>
      </c>
      <c r="D14" s="66" t="s">
        <v>49</v>
      </c>
      <c r="E14" s="66" t="s">
        <v>50</v>
      </c>
      <c r="F14" s="66" t="s">
        <v>51</v>
      </c>
      <c r="G14" s="66" t="s">
        <v>52</v>
      </c>
      <c r="H14" s="66" t="s">
        <v>53</v>
      </c>
      <c r="I14" s="66" t="s">
        <v>54</v>
      </c>
      <c r="J14" s="66" t="s">
        <v>55</v>
      </c>
      <c r="K14" s="66" t="s">
        <v>56</v>
      </c>
      <c r="L14" s="66" t="s">
        <v>57</v>
      </c>
      <c r="M14" s="72" t="s">
        <v>58</v>
      </c>
      <c r="N14" s="12" t="s">
        <v>19</v>
      </c>
      <c r="O14" s="26" t="s">
        <v>13</v>
      </c>
    </row>
    <row r="15" spans="1:15" ht="11.25" customHeight="1" x14ac:dyDescent="0.2">
      <c r="A15" s="2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73"/>
      <c r="N15" s="13" t="s">
        <v>27</v>
      </c>
      <c r="O15" s="26" t="s">
        <v>14</v>
      </c>
    </row>
    <row r="16" spans="1:15" ht="11.25" customHeight="1" x14ac:dyDescent="0.2">
      <c r="A16" s="24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73"/>
      <c r="N16" s="13" t="s">
        <v>28</v>
      </c>
      <c r="O16" s="27" t="s">
        <v>29</v>
      </c>
    </row>
    <row r="17" spans="1:15" ht="11.25" customHeight="1" x14ac:dyDescent="0.2">
      <c r="A17" s="2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4"/>
      <c r="N17" s="14" t="s">
        <v>15</v>
      </c>
      <c r="O17" s="29" t="s">
        <v>16</v>
      </c>
    </row>
    <row r="18" spans="1:15" ht="11.25" customHeight="1" x14ac:dyDescent="0.2">
      <c r="A18" s="30" t="s">
        <v>6</v>
      </c>
      <c r="B18" s="15">
        <f>B19+B23+B27</f>
        <v>278692135.23000002</v>
      </c>
      <c r="C18" s="15">
        <f t="shared" ref="C18:L18" si="0">C19+C23+C27</f>
        <v>387507151.56000006</v>
      </c>
      <c r="D18" s="15">
        <f t="shared" si="0"/>
        <v>278508000.46000004</v>
      </c>
      <c r="E18" s="15">
        <f t="shared" si="0"/>
        <v>274009676.80000001</v>
      </c>
      <c r="F18" s="15">
        <f t="shared" si="0"/>
        <v>273720028.56</v>
      </c>
      <c r="G18" s="15">
        <f t="shared" si="0"/>
        <v>281420585.11000001</v>
      </c>
      <c r="H18" s="15">
        <f t="shared" si="0"/>
        <v>267611345.75</v>
      </c>
      <c r="I18" s="15">
        <f t="shared" si="0"/>
        <v>411797479.67000002</v>
      </c>
      <c r="J18" s="15">
        <f t="shared" si="0"/>
        <v>300857190.86000001</v>
      </c>
      <c r="K18" s="15">
        <f t="shared" si="0"/>
        <v>267676054.09000003</v>
      </c>
      <c r="L18" s="15">
        <f t="shared" si="0"/>
        <v>275536065.66999996</v>
      </c>
      <c r="M18" s="15">
        <f>M19+M23+M27</f>
        <v>269932078.92000002</v>
      </c>
      <c r="N18" s="16">
        <f>SUM(B18:M18)</f>
        <v>3567267792.6800008</v>
      </c>
      <c r="O18" s="16">
        <f>O19+O23+O27</f>
        <v>10303354.33</v>
      </c>
    </row>
    <row r="19" spans="1:15" ht="11.25" customHeight="1" x14ac:dyDescent="0.2">
      <c r="A19" s="31" t="s">
        <v>23</v>
      </c>
      <c r="B19" s="17">
        <f>SUM(B20:B22)</f>
        <v>123770995.82000002</v>
      </c>
      <c r="C19" s="17">
        <f t="shared" ref="C19:M19" si="1">SUM(C20:C22)</f>
        <v>173330259.41000003</v>
      </c>
      <c r="D19" s="17">
        <f t="shared" si="1"/>
        <v>127076523.82000001</v>
      </c>
      <c r="E19" s="17">
        <f t="shared" si="1"/>
        <v>123644019.17999999</v>
      </c>
      <c r="F19" s="17">
        <f t="shared" si="1"/>
        <v>122825180.12</v>
      </c>
      <c r="G19" s="17">
        <f t="shared" si="1"/>
        <v>125302473.21000001</v>
      </c>
      <c r="H19" s="17">
        <f t="shared" si="1"/>
        <v>121372230.82000001</v>
      </c>
      <c r="I19" s="17">
        <f t="shared" si="1"/>
        <v>186915463.97000003</v>
      </c>
      <c r="J19" s="17">
        <f t="shared" si="1"/>
        <v>153892848.96000004</v>
      </c>
      <c r="K19" s="17">
        <f t="shared" si="1"/>
        <v>120305325.20000003</v>
      </c>
      <c r="L19" s="17">
        <f t="shared" si="1"/>
        <v>121046046.68999997</v>
      </c>
      <c r="M19" s="17">
        <f t="shared" si="1"/>
        <v>121188877.75000004</v>
      </c>
      <c r="N19" s="17">
        <f>SUM(N20:N22)</f>
        <v>1620670244.9500003</v>
      </c>
      <c r="O19" s="17">
        <f>SUM(O20:O22)</f>
        <v>1512586.5</v>
      </c>
    </row>
    <row r="20" spans="1:15" ht="11.25" customHeight="1" x14ac:dyDescent="0.2">
      <c r="A20" s="31" t="s">
        <v>33</v>
      </c>
      <c r="B20" s="17">
        <v>102663274.67000002</v>
      </c>
      <c r="C20" s="17">
        <v>152161778.55000001</v>
      </c>
      <c r="D20" s="17">
        <v>105501938.29000001</v>
      </c>
      <c r="E20" s="17">
        <v>102772489.39999999</v>
      </c>
      <c r="F20" s="17">
        <v>102360100.29000001</v>
      </c>
      <c r="G20" s="17">
        <v>104951199.56000002</v>
      </c>
      <c r="H20" s="17">
        <v>101391390.60000001</v>
      </c>
      <c r="I20" s="17">
        <v>148581118.12000003</v>
      </c>
      <c r="J20" s="17">
        <v>132223922.21000002</v>
      </c>
      <c r="K20" s="17">
        <v>100442466.17000003</v>
      </c>
      <c r="L20" s="17">
        <v>101171490.50999998</v>
      </c>
      <c r="M20" s="17">
        <v>101219093.85000004</v>
      </c>
      <c r="N20" s="17">
        <f t="shared" ref="N20:N25" si="2">SUM(B20:M20)</f>
        <v>1355440262.2200003</v>
      </c>
      <c r="O20" s="17">
        <v>1512586.5</v>
      </c>
    </row>
    <row r="21" spans="1:15" ht="11.25" customHeight="1" x14ac:dyDescent="0.2">
      <c r="A21" s="31" t="s">
        <v>32</v>
      </c>
      <c r="B21" s="17">
        <v>21107721.150000002</v>
      </c>
      <c r="C21" s="17">
        <v>21168480.859999999</v>
      </c>
      <c r="D21" s="17">
        <v>21574585.529999997</v>
      </c>
      <c r="E21" s="17">
        <v>20871529.779999997</v>
      </c>
      <c r="F21" s="17">
        <v>20465079.830000002</v>
      </c>
      <c r="G21" s="17">
        <v>20351273.649999999</v>
      </c>
      <c r="H21" s="17">
        <v>19980840.219999999</v>
      </c>
      <c r="I21" s="17">
        <v>38334345.849999994</v>
      </c>
      <c r="J21" s="17">
        <v>21668926.75</v>
      </c>
      <c r="K21" s="17">
        <v>19862859.029999997</v>
      </c>
      <c r="L21" s="17">
        <v>19874556.18</v>
      </c>
      <c r="M21" s="17">
        <v>19969783.900000002</v>
      </c>
      <c r="N21" s="17">
        <f t="shared" si="2"/>
        <v>265229982.73000002</v>
      </c>
      <c r="O21" s="17">
        <v>0</v>
      </c>
    </row>
    <row r="22" spans="1:15" ht="11.25" customHeight="1" x14ac:dyDescent="0.2">
      <c r="A22" s="31" t="s">
        <v>40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f t="shared" si="2"/>
        <v>0</v>
      </c>
      <c r="O22" s="17">
        <v>0</v>
      </c>
    </row>
    <row r="23" spans="1:15" ht="11.25" customHeight="1" x14ac:dyDescent="0.2">
      <c r="A23" s="31" t="s">
        <v>24</v>
      </c>
      <c r="B23" s="17">
        <f>SUM(B24:B26)</f>
        <v>146822042.93000001</v>
      </c>
      <c r="C23" s="17">
        <f t="shared" ref="C23:M23" si="3">SUM(C24:C26)</f>
        <v>212076101.66</v>
      </c>
      <c r="D23" s="17">
        <f t="shared" si="3"/>
        <v>144093699.42000002</v>
      </c>
      <c r="E23" s="17">
        <f t="shared" si="3"/>
        <v>143852188.33000001</v>
      </c>
      <c r="F23" s="17">
        <f t="shared" si="3"/>
        <v>149031942.26000002</v>
      </c>
      <c r="G23" s="17">
        <f t="shared" si="3"/>
        <v>147979066.09999999</v>
      </c>
      <c r="H23" s="17">
        <f t="shared" si="3"/>
        <v>144328489.87</v>
      </c>
      <c r="I23" s="17">
        <f t="shared" si="3"/>
        <v>214832512.26000002</v>
      </c>
      <c r="J23" s="17">
        <f t="shared" si="3"/>
        <v>146964341.89999998</v>
      </c>
      <c r="K23" s="17">
        <f t="shared" si="3"/>
        <v>146366882.34</v>
      </c>
      <c r="L23" s="17">
        <f t="shared" si="3"/>
        <v>147257225.08000001</v>
      </c>
      <c r="M23" s="17">
        <f t="shared" si="3"/>
        <v>146691791.09</v>
      </c>
      <c r="N23" s="17">
        <f t="shared" si="2"/>
        <v>1890296283.2399998</v>
      </c>
      <c r="O23" s="17">
        <f>SUM(O24:O26)</f>
        <v>1596480.28</v>
      </c>
    </row>
    <row r="24" spans="1:15" ht="11.25" customHeight="1" x14ac:dyDescent="0.2">
      <c r="A24" s="31" t="s">
        <v>36</v>
      </c>
      <c r="B24" s="17">
        <v>118042207.46000001</v>
      </c>
      <c r="C24" s="39">
        <v>169622184.28</v>
      </c>
      <c r="D24" s="18">
        <v>115187257.56</v>
      </c>
      <c r="E24" s="18">
        <v>114725921.73</v>
      </c>
      <c r="F24" s="18">
        <v>119115020.44000001</v>
      </c>
      <c r="G24" s="18">
        <v>118979959</v>
      </c>
      <c r="H24" s="18">
        <v>115276410.78</v>
      </c>
      <c r="I24" s="18">
        <v>171895849.95000002</v>
      </c>
      <c r="J24" s="18">
        <v>117059186.71999998</v>
      </c>
      <c r="K24" s="18">
        <v>116396296.38000001</v>
      </c>
      <c r="L24" s="18">
        <v>117250362.78</v>
      </c>
      <c r="M24" s="18">
        <v>116618923.48</v>
      </c>
      <c r="N24" s="18">
        <f t="shared" si="2"/>
        <v>1510169580.5600002</v>
      </c>
      <c r="O24" s="17">
        <v>1435032.25</v>
      </c>
    </row>
    <row r="25" spans="1:15" ht="11.25" customHeight="1" x14ac:dyDescent="0.2">
      <c r="A25" s="31" t="s">
        <v>34</v>
      </c>
      <c r="B25" s="17">
        <v>28779835.469999999</v>
      </c>
      <c r="C25" s="39">
        <v>42453917.380000003</v>
      </c>
      <c r="D25" s="18">
        <v>28906441.860000003</v>
      </c>
      <c r="E25" s="18">
        <v>29126266.599999998</v>
      </c>
      <c r="F25" s="18">
        <v>29916921.820000004</v>
      </c>
      <c r="G25" s="18">
        <v>28999107.099999998</v>
      </c>
      <c r="H25" s="18">
        <v>29052079.09</v>
      </c>
      <c r="I25" s="18">
        <v>42936662.309999995</v>
      </c>
      <c r="J25" s="18">
        <v>29905155.179999996</v>
      </c>
      <c r="K25" s="18">
        <v>29970585.960000001</v>
      </c>
      <c r="L25" s="18">
        <v>30006862.300000001</v>
      </c>
      <c r="M25" s="18">
        <v>30072867.609999996</v>
      </c>
      <c r="N25" s="18">
        <f t="shared" si="2"/>
        <v>380126702.68000001</v>
      </c>
      <c r="O25" s="17">
        <v>161448.03</v>
      </c>
    </row>
    <row r="26" spans="1:15" ht="11.25" customHeight="1" x14ac:dyDescent="0.2">
      <c r="A26" s="31" t="s">
        <v>35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f t="shared" ref="N26:N27" si="4">SUM(B26:M26)</f>
        <v>0</v>
      </c>
      <c r="O26" s="17">
        <v>0</v>
      </c>
    </row>
    <row r="27" spans="1:15" ht="12.75" customHeight="1" x14ac:dyDescent="0.2">
      <c r="A27" s="42" t="s">
        <v>25</v>
      </c>
      <c r="B27" s="17">
        <v>8099096.4800000004</v>
      </c>
      <c r="C27" s="17">
        <v>2100790.4900000002</v>
      </c>
      <c r="D27" s="17">
        <v>7337777.2199999997</v>
      </c>
      <c r="E27" s="17">
        <v>6513469.29</v>
      </c>
      <c r="F27" s="17">
        <v>1862906.18</v>
      </c>
      <c r="G27" s="17">
        <v>8139045.7999999998</v>
      </c>
      <c r="H27" s="17">
        <v>1910625.0599999998</v>
      </c>
      <c r="I27" s="17">
        <v>10049503.439999999</v>
      </c>
      <c r="J27" s="17">
        <v>0</v>
      </c>
      <c r="K27" s="17">
        <v>1003846.5499999999</v>
      </c>
      <c r="L27" s="17">
        <v>7232793.9000000004</v>
      </c>
      <c r="M27" s="17">
        <v>2051410.08</v>
      </c>
      <c r="N27" s="17">
        <f t="shared" si="4"/>
        <v>56301264.489999995</v>
      </c>
      <c r="O27" s="17">
        <f>7198208.55-3921</f>
        <v>7194287.5499999998</v>
      </c>
    </row>
    <row r="28" spans="1:15" ht="11.25" customHeight="1" x14ac:dyDescent="0.2">
      <c r="A28" s="30" t="s">
        <v>30</v>
      </c>
      <c r="B28" s="17">
        <f>SUM(B29:B32)</f>
        <v>34954496.299999997</v>
      </c>
      <c r="C28" s="17">
        <f t="shared" ref="C28:M28" si="5">SUM(C29:C32)</f>
        <v>34639558.270000003</v>
      </c>
      <c r="D28" s="17">
        <f t="shared" si="5"/>
        <v>36866350.940000005</v>
      </c>
      <c r="E28" s="17">
        <f t="shared" si="5"/>
        <v>33432083.689999998</v>
      </c>
      <c r="F28" s="17">
        <f t="shared" si="5"/>
        <v>34456146.870000005</v>
      </c>
      <c r="G28" s="17">
        <f t="shared" si="5"/>
        <v>35321118.629999995</v>
      </c>
      <c r="H28" s="17">
        <f t="shared" si="5"/>
        <v>31173310.5</v>
      </c>
      <c r="I28" s="17">
        <f t="shared" si="5"/>
        <v>6682718.3800000008</v>
      </c>
      <c r="J28" s="17">
        <f t="shared" si="5"/>
        <v>104721959.81999999</v>
      </c>
      <c r="K28" s="17">
        <f t="shared" si="5"/>
        <v>113019702.97000001</v>
      </c>
      <c r="L28" s="17">
        <f t="shared" si="5"/>
        <v>72228548.770000011</v>
      </c>
      <c r="M28" s="17">
        <f t="shared" si="5"/>
        <v>28803126.5</v>
      </c>
      <c r="N28" s="18">
        <f>SUM(B28:M28)</f>
        <v>566299121.63999999</v>
      </c>
      <c r="O28" s="17">
        <f>SUM(O29:O32)</f>
        <v>2720427.3699999996</v>
      </c>
    </row>
    <row r="29" spans="1:15" ht="11.25" customHeight="1" x14ac:dyDescent="0.2">
      <c r="A29" s="32" t="s">
        <v>7</v>
      </c>
      <c r="B29" s="17">
        <v>547631.94999999995</v>
      </c>
      <c r="C29" s="39">
        <v>502683.3</v>
      </c>
      <c r="D29" s="18">
        <v>497869.21</v>
      </c>
      <c r="E29" s="18">
        <v>373259</v>
      </c>
      <c r="F29" s="18">
        <v>345616.29</v>
      </c>
      <c r="G29" s="18">
        <v>573347.86</v>
      </c>
      <c r="H29" s="18">
        <v>224929.84</v>
      </c>
      <c r="I29" s="18">
        <v>295497.49</v>
      </c>
      <c r="J29" s="18">
        <v>114239.64</v>
      </c>
      <c r="K29" s="18">
        <v>92588.51</v>
      </c>
      <c r="L29" s="18">
        <v>526849.88</v>
      </c>
      <c r="M29" s="18">
        <v>550343.5</v>
      </c>
      <c r="N29" s="18">
        <f>SUM(B29:M29)</f>
        <v>4644856.4699999988</v>
      </c>
      <c r="O29" s="17">
        <v>0</v>
      </c>
    </row>
    <row r="30" spans="1:15" ht="11.25" customHeight="1" x14ac:dyDescent="0.2">
      <c r="A30" s="32" t="s">
        <v>20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8">
        <f>SUM(B30:M30)</f>
        <v>0</v>
      </c>
      <c r="O30" s="17">
        <v>0</v>
      </c>
    </row>
    <row r="31" spans="1:15" ht="11.25" customHeight="1" x14ac:dyDescent="0.2">
      <c r="A31" s="32" t="s">
        <v>21</v>
      </c>
      <c r="B31" s="17">
        <v>8442328.1899999995</v>
      </c>
      <c r="C31" s="39">
        <v>8121684.0800000001</v>
      </c>
      <c r="D31" s="18">
        <v>10153449.290000001</v>
      </c>
      <c r="E31" s="18">
        <v>6760758.0799999991</v>
      </c>
      <c r="F31" s="18">
        <v>7796768.6400000006</v>
      </c>
      <c r="G31" s="18">
        <v>8458524.8899999987</v>
      </c>
      <c r="H31" s="18">
        <v>4588098.3800000008</v>
      </c>
      <c r="I31" s="18">
        <v>2490911.71</v>
      </c>
      <c r="J31" s="18">
        <v>2397883.44</v>
      </c>
      <c r="K31" s="18">
        <v>472847.5</v>
      </c>
      <c r="L31" s="18">
        <v>297457.27</v>
      </c>
      <c r="M31" s="18">
        <v>1160978.0999999999</v>
      </c>
      <c r="N31" s="18">
        <f>SUM(B31:M31)</f>
        <v>61141689.570000008</v>
      </c>
      <c r="O31" s="17">
        <v>2720427.3699999996</v>
      </c>
    </row>
    <row r="32" spans="1:15" ht="11.25" customHeight="1" x14ac:dyDescent="0.2">
      <c r="A32" s="33" t="s">
        <v>8</v>
      </c>
      <c r="B32" s="19">
        <v>25964536.16</v>
      </c>
      <c r="C32" s="40">
        <v>26015190.890000001</v>
      </c>
      <c r="D32" s="20">
        <v>26215032.440000001</v>
      </c>
      <c r="E32" s="20">
        <v>26298066.609999999</v>
      </c>
      <c r="F32" s="20">
        <v>26313761.940000001</v>
      </c>
      <c r="G32" s="20">
        <v>26289245.879999999</v>
      </c>
      <c r="H32" s="20">
        <v>26360282.280000001</v>
      </c>
      <c r="I32" s="20">
        <v>3896309.18</v>
      </c>
      <c r="J32" s="20">
        <v>102209836.73999999</v>
      </c>
      <c r="K32" s="20">
        <v>112454266.96000001</v>
      </c>
      <c r="L32" s="20">
        <v>71404241.620000005</v>
      </c>
      <c r="M32" s="20">
        <v>27091804.899999999</v>
      </c>
      <c r="N32" s="20">
        <f>SUM(B32:M32)</f>
        <v>500512575.60000002</v>
      </c>
      <c r="O32" s="19">
        <v>0</v>
      </c>
    </row>
    <row r="33" spans="1:16" ht="11.25" customHeight="1" x14ac:dyDescent="0.2">
      <c r="A33" s="34" t="s">
        <v>17</v>
      </c>
      <c r="B33" s="22">
        <f>B18-B28</f>
        <v>243737638.93000001</v>
      </c>
      <c r="C33" s="22">
        <f t="shared" ref="C33:M33" si="6">C18-C28</f>
        <v>352867593.29000008</v>
      </c>
      <c r="D33" s="22">
        <f t="shared" si="6"/>
        <v>241641649.52000004</v>
      </c>
      <c r="E33" s="22">
        <f t="shared" si="6"/>
        <v>240577593.11000001</v>
      </c>
      <c r="F33" s="22">
        <f t="shared" si="6"/>
        <v>239263881.69</v>
      </c>
      <c r="G33" s="22">
        <f t="shared" si="6"/>
        <v>246099466.48000002</v>
      </c>
      <c r="H33" s="22">
        <f t="shared" si="6"/>
        <v>236438035.25</v>
      </c>
      <c r="I33" s="22">
        <f t="shared" si="6"/>
        <v>405114761.29000002</v>
      </c>
      <c r="J33" s="22">
        <f t="shared" si="6"/>
        <v>196135231.04000002</v>
      </c>
      <c r="K33" s="22">
        <f t="shared" si="6"/>
        <v>154656351.12</v>
      </c>
      <c r="L33" s="22">
        <f t="shared" si="6"/>
        <v>203307516.89999995</v>
      </c>
      <c r="M33" s="22">
        <f t="shared" si="6"/>
        <v>241128952.42000002</v>
      </c>
      <c r="N33" s="22">
        <f>N18-N28</f>
        <v>3000968671.0400009</v>
      </c>
      <c r="O33" s="22">
        <f>O18-O28</f>
        <v>7582926.9600000009</v>
      </c>
      <c r="P33" s="21"/>
    </row>
    <row r="34" spans="1:16" ht="11.25" customHeight="1" x14ac:dyDescent="0.2">
      <c r="A34" s="7"/>
      <c r="B34" s="6"/>
      <c r="C34" s="6" t="s">
        <v>63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1"/>
    </row>
    <row r="35" spans="1:16" ht="11.25" customHeight="1" x14ac:dyDescent="0.2">
      <c r="A35" s="75" t="s">
        <v>18</v>
      </c>
      <c r="B35" s="76"/>
      <c r="C35" s="76"/>
      <c r="D35" s="76"/>
      <c r="E35" s="76"/>
      <c r="F35" s="75" t="s">
        <v>1</v>
      </c>
      <c r="G35" s="76"/>
      <c r="H35" s="76"/>
      <c r="I35" s="76"/>
      <c r="J35" s="76"/>
      <c r="K35" s="76"/>
      <c r="L35" s="76"/>
      <c r="M35" s="75" t="s">
        <v>37</v>
      </c>
      <c r="N35" s="76"/>
      <c r="O35" s="77"/>
    </row>
    <row r="36" spans="1:16" ht="11.25" customHeight="1" x14ac:dyDescent="0.2">
      <c r="A36" s="7" t="s">
        <v>9</v>
      </c>
      <c r="B36" s="10"/>
      <c r="C36" s="10"/>
      <c r="D36" s="10"/>
      <c r="E36" s="10"/>
      <c r="F36" s="49">
        <v>743632072000</v>
      </c>
      <c r="G36" s="50"/>
      <c r="H36" s="50"/>
      <c r="I36" s="50"/>
      <c r="J36" s="50"/>
      <c r="K36" s="50"/>
      <c r="L36" s="51"/>
      <c r="M36" s="53" t="s">
        <v>31</v>
      </c>
      <c r="N36" s="54"/>
      <c r="O36" s="55"/>
    </row>
    <row r="37" spans="1:16" ht="12.75" x14ac:dyDescent="0.2">
      <c r="A37" s="35" t="s">
        <v>39</v>
      </c>
      <c r="B37" s="36"/>
      <c r="C37" s="36"/>
      <c r="D37" s="36"/>
      <c r="E37" s="36"/>
      <c r="F37" s="69">
        <f>N33+O33</f>
        <v>3008551598.000001</v>
      </c>
      <c r="G37" s="70"/>
      <c r="H37" s="70"/>
      <c r="I37" s="70"/>
      <c r="J37" s="70"/>
      <c r="K37" s="70"/>
      <c r="L37" s="71"/>
      <c r="M37" s="46">
        <f>F37/F36*100</f>
        <v>0.40457528814061172</v>
      </c>
      <c r="N37" s="47"/>
      <c r="O37" s="48"/>
    </row>
    <row r="38" spans="1:16" ht="11.25" customHeight="1" x14ac:dyDescent="0.2">
      <c r="A38" s="56" t="s">
        <v>41</v>
      </c>
      <c r="B38" s="57"/>
      <c r="C38" s="57"/>
      <c r="D38" s="57"/>
      <c r="E38" s="58"/>
      <c r="F38" s="49">
        <f>M38*F36</f>
        <v>6395235819.1999998</v>
      </c>
      <c r="G38" s="50"/>
      <c r="H38" s="50"/>
      <c r="I38" s="50"/>
      <c r="J38" s="50"/>
      <c r="K38" s="50"/>
      <c r="L38" s="51"/>
      <c r="M38" s="60">
        <v>8.6E-3</v>
      </c>
      <c r="N38" s="61"/>
      <c r="O38" s="62"/>
    </row>
    <row r="39" spans="1:16" ht="11.25" customHeight="1" x14ac:dyDescent="0.2">
      <c r="A39" s="37" t="s">
        <v>42</v>
      </c>
      <c r="B39" s="38"/>
      <c r="C39" s="38"/>
      <c r="D39" s="38"/>
      <c r="E39" s="38"/>
      <c r="F39" s="49">
        <f>M39*F36</f>
        <v>6075474028.2399998</v>
      </c>
      <c r="G39" s="50"/>
      <c r="H39" s="50"/>
      <c r="I39" s="50"/>
      <c r="J39" s="50"/>
      <c r="K39" s="50"/>
      <c r="L39" s="51"/>
      <c r="M39" s="63">
        <f>M38*0.95</f>
        <v>8.1700000000000002E-3</v>
      </c>
      <c r="N39" s="64"/>
      <c r="O39" s="65"/>
    </row>
    <row r="40" spans="1:16" ht="11.25" customHeight="1" x14ac:dyDescent="0.2">
      <c r="A40" s="37" t="s">
        <v>43</v>
      </c>
      <c r="B40" s="38"/>
      <c r="C40" s="38"/>
      <c r="D40" s="38"/>
      <c r="E40" s="38"/>
      <c r="F40" s="49">
        <f>M40*F36</f>
        <v>5755712237.2800007</v>
      </c>
      <c r="G40" s="50"/>
      <c r="H40" s="50"/>
      <c r="I40" s="50"/>
      <c r="J40" s="50"/>
      <c r="K40" s="50"/>
      <c r="L40" s="51"/>
      <c r="M40" s="63">
        <f>M38*0.9</f>
        <v>7.7400000000000004E-3</v>
      </c>
      <c r="N40" s="64"/>
      <c r="O40" s="65"/>
    </row>
    <row r="41" spans="1:16" s="21" customFormat="1" ht="11.25" customHeight="1" x14ac:dyDescent="0.2">
      <c r="A41" s="8" t="s">
        <v>62</v>
      </c>
      <c r="B41" s="8"/>
      <c r="C41" s="8"/>
      <c r="D41" s="8"/>
      <c r="E41" s="8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6" ht="22.5" customHeight="1" x14ac:dyDescent="0.2">
      <c r="A42" s="59" t="s">
        <v>26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6" ht="11.25" customHeight="1" x14ac:dyDescent="0.2">
      <c r="A43" s="59" t="s">
        <v>65</v>
      </c>
      <c r="B43" s="59"/>
      <c r="C43" s="59"/>
      <c r="D43" s="59"/>
      <c r="E43" s="59"/>
      <c r="F43" s="59"/>
      <c r="G43" s="59"/>
      <c r="H43" s="4"/>
      <c r="I43" s="4"/>
      <c r="J43" s="4"/>
      <c r="K43" s="4"/>
      <c r="L43" s="4"/>
      <c r="M43" s="4"/>
      <c r="N43" s="4"/>
      <c r="O43" s="4"/>
    </row>
    <row r="44" spans="1:16" ht="11.25" customHeight="1" x14ac:dyDescent="0.2">
      <c r="A44" s="41"/>
      <c r="B44" s="41"/>
      <c r="C44" s="41"/>
      <c r="D44" s="41"/>
      <c r="E44" s="41"/>
      <c r="F44" s="41"/>
      <c r="G44" s="41"/>
      <c r="H44" s="4"/>
      <c r="I44" s="4"/>
      <c r="J44" s="4"/>
      <c r="K44" s="4"/>
      <c r="L44" s="4"/>
      <c r="M44" s="4"/>
      <c r="N44" s="4"/>
      <c r="O44" s="4"/>
    </row>
    <row r="45" spans="1:16" ht="11.25" customHeight="1" x14ac:dyDescent="0.2">
      <c r="A45" s="41"/>
      <c r="B45" s="41"/>
      <c r="C45" s="41"/>
      <c r="D45" s="41"/>
      <c r="E45" s="41"/>
      <c r="F45" s="41"/>
      <c r="G45" s="41"/>
      <c r="H45" s="4"/>
      <c r="I45" s="4"/>
      <c r="J45" s="4"/>
      <c r="K45" s="4"/>
      <c r="L45" s="4"/>
      <c r="M45" s="4"/>
      <c r="N45" s="4"/>
      <c r="O45" s="4"/>
    </row>
    <row r="46" spans="1:16" ht="11.25" customHeight="1" x14ac:dyDescent="0.2">
      <c r="A46" s="41"/>
      <c r="B46" s="41"/>
      <c r="C46" s="41"/>
      <c r="D46" s="41"/>
      <c r="E46" s="41"/>
      <c r="F46" s="41"/>
      <c r="G46" s="41"/>
      <c r="H46" s="4"/>
      <c r="I46" s="4"/>
      <c r="J46" s="4"/>
      <c r="K46" s="4"/>
      <c r="L46" s="4"/>
      <c r="M46" s="4"/>
      <c r="N46" s="4"/>
      <c r="O46" s="4"/>
    </row>
    <row r="48" spans="1:16" ht="11.25" customHeight="1" x14ac:dyDescent="0.2">
      <c r="A48" s="52" t="s">
        <v>59</v>
      </c>
      <c r="B48" s="52"/>
      <c r="C48" s="52"/>
      <c r="D48" s="52"/>
      <c r="E48" s="52"/>
      <c r="F48" s="52"/>
      <c r="G48" s="52"/>
    </row>
    <row r="49" spans="1:7" ht="11.25" customHeight="1" x14ac:dyDescent="0.2">
      <c r="A49" s="52" t="s">
        <v>64</v>
      </c>
      <c r="B49" s="52"/>
      <c r="C49" s="52"/>
      <c r="D49" s="52"/>
      <c r="E49" s="52"/>
      <c r="F49" s="52"/>
      <c r="G49" s="52"/>
    </row>
    <row r="50" spans="1:7" ht="11.25" customHeight="1" x14ac:dyDescent="0.2">
      <c r="A50" s="43"/>
      <c r="B50" s="43"/>
      <c r="C50" s="43"/>
      <c r="D50" s="43"/>
      <c r="E50" s="43"/>
      <c r="F50" s="43"/>
      <c r="G50" s="43"/>
    </row>
    <row r="51" spans="1:7" ht="11.25" customHeight="1" x14ac:dyDescent="0.2">
      <c r="A51" s="43"/>
      <c r="B51" s="43"/>
      <c r="C51" s="43"/>
      <c r="D51" s="43"/>
      <c r="E51" s="43"/>
      <c r="F51" s="43"/>
      <c r="G51" s="43"/>
    </row>
    <row r="52" spans="1:7" ht="11.25" customHeight="1" x14ac:dyDescent="0.2">
      <c r="A52" s="43"/>
      <c r="B52" s="43"/>
      <c r="C52" s="43"/>
      <c r="D52" s="43"/>
      <c r="E52" s="43"/>
      <c r="F52" s="43"/>
      <c r="G52" s="43"/>
    </row>
    <row r="53" spans="1:7" ht="11.25" customHeight="1" x14ac:dyDescent="0.2">
      <c r="A53" s="43"/>
      <c r="B53" s="43"/>
      <c r="C53" s="43"/>
      <c r="D53" s="43"/>
      <c r="E53" s="43"/>
      <c r="F53" s="43"/>
      <c r="G53" s="43"/>
    </row>
    <row r="54" spans="1:7" ht="11.25" customHeight="1" x14ac:dyDescent="0.2">
      <c r="A54" s="44" t="s">
        <v>60</v>
      </c>
      <c r="B54" s="44"/>
      <c r="C54" s="44"/>
      <c r="D54" s="44"/>
      <c r="E54" s="44"/>
      <c r="F54" s="44"/>
      <c r="G54" s="44"/>
    </row>
    <row r="55" spans="1:7" ht="11.25" customHeight="1" x14ac:dyDescent="0.2">
      <c r="A55" s="45" t="s">
        <v>61</v>
      </c>
      <c r="B55" s="45"/>
      <c r="C55" s="45"/>
      <c r="D55" s="45"/>
      <c r="E55" s="45"/>
      <c r="F55" s="45"/>
      <c r="G55" s="45"/>
    </row>
  </sheetData>
  <mergeCells count="41">
    <mergeCell ref="A8:O8"/>
    <mergeCell ref="A3:O3"/>
    <mergeCell ref="A4:O4"/>
    <mergeCell ref="A5:O5"/>
    <mergeCell ref="A6:O6"/>
    <mergeCell ref="A7:O7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F36:L36"/>
    <mergeCell ref="F37:L37"/>
    <mergeCell ref="F38:L38"/>
    <mergeCell ref="M36:O36"/>
    <mergeCell ref="A38:E38"/>
    <mergeCell ref="A42:O42"/>
    <mergeCell ref="A43:G43"/>
    <mergeCell ref="M38:O38"/>
    <mergeCell ref="M39:O39"/>
    <mergeCell ref="M40:O40"/>
    <mergeCell ref="A54:G54"/>
    <mergeCell ref="A55:G55"/>
    <mergeCell ref="M37:O37"/>
    <mergeCell ref="F39:L39"/>
    <mergeCell ref="F40:L40"/>
    <mergeCell ref="A48:G48"/>
    <mergeCell ref="A49:G49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Pessoal União</vt:lpstr>
      <vt:lpstr>'Anexo 1 Pessoal União'!Area_de_impressao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2018-05-15T13:18:03Z</cp:lastPrinted>
  <dcterms:created xsi:type="dcterms:W3CDTF">2001-09-06T15:18:59Z</dcterms:created>
  <dcterms:modified xsi:type="dcterms:W3CDTF">2018-09-20T14:58:07Z</dcterms:modified>
</cp:coreProperties>
</file>