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U:\CONTAB\Area_compartilhada\2026\RGF\2º Quadrimestre\"/>
    </mc:Choice>
  </mc:AlternateContent>
  <xr:revisionPtr revIDLastSave="0" documentId="13_ncr:1_{26E9C92F-B49C-4648-AA77-1F1CB7D946E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nexo 1 Pessoal União" sheetId="1" r:id="rId1"/>
    <sheet name="Anexo 5 - Disp e RP Out Po" sheetId="2" state="hidden" r:id="rId2"/>
    <sheet name="Anexo 6 - Simpl. Outros Poderes" sheetId="3" state="hidden" r:id="rId3"/>
  </sheets>
  <definedNames>
    <definedName name="Ações" localSheetId="1">#REF!</definedName>
    <definedName name="Ações" localSheetId="2">#REF!</definedName>
    <definedName name="Ações">#REF!</definedName>
    <definedName name="_xlnm.Print_Area" localSheetId="1">'Anexo 5 - Disp e RP Out Po'!$A$1:$J$41</definedName>
    <definedName name="_xlnm.Print_Area" localSheetId="2">'Anexo 6 - Simpl. Outros Poderes'!$A$1:$C$35</definedName>
    <definedName name="Cancela" localSheetId="1">#REF!,#REF!</definedName>
    <definedName name="Cancela" localSheetId="2">#REF!,#REF!</definedName>
    <definedName name="Cancela">#REF!,#REF!</definedName>
    <definedName name="ClassPrevAtu" localSheetId="1">#REF!</definedName>
    <definedName name="ClassPrevAtu" localSheetId="2">#REF!</definedName>
    <definedName name="ClassPrevAtu">#REF!</definedName>
    <definedName name="ClassPrevInicial" localSheetId="1">#REF!</definedName>
    <definedName name="ClassPrevInicial" localSheetId="2">#REF!</definedName>
    <definedName name="ClassPrevInicial">#REF!</definedName>
    <definedName name="ClassRecAnt" localSheetId="1">#REF!</definedName>
    <definedName name="ClassRecAnt" localSheetId="2">#REF!</definedName>
    <definedName name="ClassRecAnt">#REF!</definedName>
    <definedName name="ClassRecBim" localSheetId="1">#REF!</definedName>
    <definedName name="ClassRecBim">#REF!</definedName>
    <definedName name="ClassRecNoBim" localSheetId="1">#REF!</definedName>
    <definedName name="ClassRecNoBim">#REF!</definedName>
    <definedName name="CritEx" localSheetId="1">#REF!</definedName>
    <definedName name="CritEx">#REF!</definedName>
    <definedName name="DespAcao" localSheetId="1">#REF!</definedName>
    <definedName name="DespAcao">#REF!</definedName>
    <definedName name="DespElem" localSheetId="1">#REF!</definedName>
    <definedName name="DespElem">#REF!</definedName>
    <definedName name="doExeAnt" localSheetId="1">#REF!</definedName>
    <definedName name="doExeAnt">#REF!</definedName>
    <definedName name="doExercicio" localSheetId="1">#REF!</definedName>
    <definedName name="doExercicio">#REF!</definedName>
    <definedName name="DotacaoAtualizada" localSheetId="1">#REF!</definedName>
    <definedName name="DotacaoAtualizada">#REF!</definedName>
    <definedName name="DotacaoInicial" localSheetId="1">#REF!</definedName>
    <definedName name="DotacaoInicial">#REF!</definedName>
    <definedName name="dsfrw" localSheetId="1">#REF!,#REF!</definedName>
    <definedName name="dsfrw" localSheetId="2">#REF!,#REF!</definedName>
    <definedName name="dsfrw">#REF!,#REF!</definedName>
    <definedName name="Elementos" localSheetId="1">#REF!</definedName>
    <definedName name="Elementos" localSheetId="2">#REF!</definedName>
    <definedName name="Elementos">#REF!</definedName>
    <definedName name="fdsafs" localSheetId="1">#REF!,#REF!</definedName>
    <definedName name="fdsafs" localSheetId="2">#REF!,#REF!</definedName>
    <definedName name="fdsafs">#REF!,#REF!</definedName>
    <definedName name="fdsf" localSheetId="1">#REF!</definedName>
    <definedName name="fdsf" localSheetId="2">#REF!</definedName>
    <definedName name="fdsf">#REF!</definedName>
    <definedName name="fhksjd" localSheetId="1">#REF!,#REF!</definedName>
    <definedName name="fhksjd" localSheetId="2">#REF!,#REF!</definedName>
    <definedName name="fhksjd">#REF!,#REF!</definedName>
    <definedName name="fsdfs" localSheetId="1">#REF!</definedName>
    <definedName name="fsdfs" localSheetId="2">#REF!</definedName>
    <definedName name="fsdfs">#REF!</definedName>
    <definedName name="HTML_CodePage" hidden="1">1252</definedName>
    <definedName name="HTML_Description" hidden="1">""</definedName>
    <definedName name="HTML_Email" hidden="1">""</definedName>
    <definedName name="HTML_Header" hidden="1">"Tabela"</definedName>
    <definedName name="HTML_LastUpdate" hidden="1">"16/03/98"</definedName>
    <definedName name="HTML_LineAfter" hidden="1">FALSE</definedName>
    <definedName name="HTML_LineBefore" hidden="1">FALSE</definedName>
    <definedName name="HTML_Name" hidden="1">"Rede Integrada"</definedName>
    <definedName name="HTML_OBDlg2" hidden="1">TRUE</definedName>
    <definedName name="HTML_OBDlg4" hidden="1">TRUE</definedName>
    <definedName name="HTML_OS" hidden="1">0</definedName>
    <definedName name="HTML_PathFile" hidden="1">"C:\internetemp\balpep1.htm"</definedName>
    <definedName name="HTML_Title" hidden="1">"Balpep11"</definedName>
    <definedName name="LiqAteBimAnt" localSheetId="1">#REF!</definedName>
    <definedName name="LiqAteBimAnt" localSheetId="2">#REF!</definedName>
    <definedName name="LiqAteBimAnt">#REF!</definedName>
    <definedName name="LiqAteBimestre" localSheetId="1">#REF!</definedName>
    <definedName name="LiqAteBimestre" localSheetId="2">#REF!</definedName>
    <definedName name="LiqAteBimestre">#REF!</definedName>
    <definedName name="LiqNoBim" localSheetId="1">#REF!</definedName>
    <definedName name="LiqNoBim" localSheetId="2">#REF!</definedName>
    <definedName name="LiqNoBim">#REF!</definedName>
    <definedName name="Naturezas" localSheetId="1">#REF!</definedName>
    <definedName name="Naturezas">#REF!</definedName>
    <definedName name="nobo1" localSheetId="1">#REF!</definedName>
    <definedName name="nobo1">#REF!</definedName>
    <definedName name="Novo" localSheetId="1">#REF!</definedName>
    <definedName name="Novo">#REF!</definedName>
    <definedName name="Plan" localSheetId="1">#REF!</definedName>
    <definedName name="Plan">#REF!</definedName>
    <definedName name="Planilha" localSheetId="1">#REF!</definedName>
    <definedName name="Planilha">#REF!</definedName>
    <definedName name="Planilha_1" localSheetId="1">#REF!,#REF!</definedName>
    <definedName name="Planilha_1" localSheetId="2">#REF!,#REF!</definedName>
    <definedName name="Planilha_1">#REF!,#REF!</definedName>
    <definedName name="Planilha_1ÁreaTotal" localSheetId="0">#REF!,#REF!</definedName>
    <definedName name="Planilha_1ÁreaTotal" localSheetId="1">#REF!,#REF!</definedName>
    <definedName name="Planilha_1ÁreaTotal">#REF!,#REF!</definedName>
    <definedName name="Planilha_1CabGráfico" localSheetId="0">#REF!</definedName>
    <definedName name="Planilha_1CabGráfico" localSheetId="1">#REF!</definedName>
    <definedName name="Planilha_1CabGráfico" localSheetId="2">#REF!</definedName>
    <definedName name="Planilha_1CabGráfico">#REF!</definedName>
    <definedName name="Planilha_1TítCols" localSheetId="0">#REF!,#REF!</definedName>
    <definedName name="Planilha_1TítCols" localSheetId="1">#REF!,#REF!</definedName>
    <definedName name="Planilha_1TítCols" localSheetId="2">#REF!,#REF!</definedName>
    <definedName name="Planilha_1TítCols">#REF!,#REF!</definedName>
    <definedName name="Planilha_1TítLins" localSheetId="0">#REF!</definedName>
    <definedName name="Planilha_1TítLins" localSheetId="1">#REF!</definedName>
    <definedName name="Planilha_1TítLins" localSheetId="2">#REF!</definedName>
    <definedName name="Planilha_1TítLins">#REF!</definedName>
    <definedName name="Planilha_2ÁreaTotal" localSheetId="0">#REF!,#REF!</definedName>
    <definedName name="Planilha_2ÁreaTotal" localSheetId="1">#REF!,#REF!</definedName>
    <definedName name="Planilha_2ÁreaTotal" localSheetId="2">#REF!,#REF!</definedName>
    <definedName name="Planilha_2ÁreaTotal">#REF!,#REF!</definedName>
    <definedName name="Planilha_2CabGráfico" localSheetId="0">#REF!</definedName>
    <definedName name="Planilha_2CabGráfico" localSheetId="1">#REF!</definedName>
    <definedName name="Planilha_2CabGráfico" localSheetId="2">#REF!</definedName>
    <definedName name="Planilha_2CabGráfico">#REF!</definedName>
    <definedName name="Planilha_2TítCols" localSheetId="0">#REF!,#REF!</definedName>
    <definedName name="Planilha_2TítCols" localSheetId="1">#REF!,#REF!</definedName>
    <definedName name="Planilha_2TítCols" localSheetId="2">#REF!,#REF!</definedName>
    <definedName name="Planilha_2TítCols">#REF!,#REF!</definedName>
    <definedName name="Planilha_2TítLins" localSheetId="0">#REF!</definedName>
    <definedName name="Planilha_2TítLins" localSheetId="1">#REF!</definedName>
    <definedName name="Planilha_2TítLins" localSheetId="2">#REF!</definedName>
    <definedName name="Planilha_2TítLins">#REF!</definedName>
    <definedName name="Planilha_3ÁreaTotal" localSheetId="0">#REF!,#REF!</definedName>
    <definedName name="Planilha_3ÁreaTotal" localSheetId="1">#REF!,#REF!</definedName>
    <definedName name="Planilha_3ÁreaTotal" localSheetId="2">#REF!,#REF!</definedName>
    <definedName name="Planilha_3ÁreaTotal">#REF!,#REF!</definedName>
    <definedName name="Planilha_3CabGráfico" localSheetId="0">#REF!</definedName>
    <definedName name="Planilha_3CabGráfico" localSheetId="1">#REF!</definedName>
    <definedName name="Planilha_3CabGráfico" localSheetId="2">#REF!</definedName>
    <definedName name="Planilha_3CabGráfico">#REF!</definedName>
    <definedName name="Planilha_3TítCols" localSheetId="0">#REF!,#REF!</definedName>
    <definedName name="Planilha_3TítCols" localSheetId="1">#REF!,#REF!</definedName>
    <definedName name="Planilha_3TítCols" localSheetId="2">#REF!,#REF!</definedName>
    <definedName name="Planilha_3TítCols">#REF!,#REF!</definedName>
    <definedName name="Planilha_3TítLins" localSheetId="0">#REF!</definedName>
    <definedName name="Planilha_3TítLins" localSheetId="1">#REF!</definedName>
    <definedName name="Planilha_3TítLins" localSheetId="2">#REF!</definedName>
    <definedName name="Planilha_3TítLins">#REF!</definedName>
    <definedName name="Planilha_4ÁreaTotal" localSheetId="0">#REF!,#REF!</definedName>
    <definedName name="Planilha_4ÁreaTotal" localSheetId="1">#REF!,#REF!</definedName>
    <definedName name="Planilha_4ÁreaTotal" localSheetId="2">#REF!,#REF!</definedName>
    <definedName name="Planilha_4ÁreaTotal">#REF!,#REF!</definedName>
    <definedName name="Planilha_4TítCols" localSheetId="0">#REF!,#REF!</definedName>
    <definedName name="Planilha_4TítCols" localSheetId="1">#REF!,#REF!</definedName>
    <definedName name="Planilha_4TítCols">#REF!,#REF!</definedName>
    <definedName name="Planilha_Educação" localSheetId="1">#REF!,#REF!</definedName>
    <definedName name="Planilha_Educação">#REF!,#REF!</definedName>
    <definedName name="Planilha1" localSheetId="1">#REF!,#REF!</definedName>
    <definedName name="Planilha1">#REF!,#REF!</definedName>
    <definedName name="Planilhas" localSheetId="1">#REF!</definedName>
    <definedName name="Planilhas" localSheetId="2">#REF!</definedName>
    <definedName name="Planilhas">#REF!</definedName>
    <definedName name="PrevAtu" localSheetId="1">#REF!</definedName>
    <definedName name="PrevAtu" localSheetId="2">#REF!</definedName>
    <definedName name="PrevAtu">#REF!</definedName>
    <definedName name="PrevInicial" localSheetId="1">#REF!</definedName>
    <definedName name="PrevInicial">#REF!</definedName>
    <definedName name="RecAnt" localSheetId="1">#REF!</definedName>
    <definedName name="RecAnt">#REF!</definedName>
    <definedName name="RecBim" localSheetId="1">#REF!</definedName>
    <definedName name="RecBim">#REF!</definedName>
    <definedName name="RecNBim" localSheetId="1">#REF!</definedName>
    <definedName name="RecNBim">#REF!</definedName>
    <definedName name="RecNoBim" localSheetId="1">#REF!</definedName>
    <definedName name="RecNoBim">#REF!</definedName>
    <definedName name="rgps" localSheetId="1">#REF!</definedName>
    <definedName name="rgps">#REF!</definedName>
    <definedName name="RGPS1" localSheetId="1">#REF!</definedName>
    <definedName name="RGPS1">#REF!</definedName>
    <definedName name="RGPS2" localSheetId="1">#REF!,#REF!</definedName>
    <definedName name="RGPS2" localSheetId="2">#REF!,#REF!</definedName>
    <definedName name="RGPS2">#REF!,#REF!</definedName>
    <definedName name="xxx" localSheetId="1">#REF!,#REF!</definedName>
    <definedName name="xxx">#REF!,#REF!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0" i="1" l="1"/>
  <c r="N21" i="1"/>
  <c r="N23" i="1"/>
  <c r="N24" i="1"/>
  <c r="N28" i="1"/>
  <c r="N29" i="1"/>
  <c r="N30" i="1"/>
  <c r="N31" i="1"/>
  <c r="J19" i="1"/>
  <c r="K19" i="1"/>
  <c r="L19" i="1"/>
  <c r="M19" i="1"/>
  <c r="J22" i="1"/>
  <c r="K22" i="1"/>
  <c r="L22" i="1"/>
  <c r="M22" i="1"/>
  <c r="J27" i="1"/>
  <c r="K27" i="1"/>
  <c r="L27" i="1"/>
  <c r="M27" i="1"/>
  <c r="H15" i="2"/>
  <c r="I15" i="2"/>
  <c r="J16" i="2"/>
  <c r="J15" i="2" s="1"/>
  <c r="H17" i="2"/>
  <c r="I17" i="2"/>
  <c r="J17" i="2"/>
  <c r="J27" i="2" s="1"/>
  <c r="J18" i="2"/>
  <c r="J19" i="2"/>
  <c r="J20" i="2"/>
  <c r="J21" i="2"/>
  <c r="J22" i="2"/>
  <c r="J23" i="2"/>
  <c r="J24" i="2"/>
  <c r="J25" i="2"/>
  <c r="J26" i="2"/>
  <c r="H27" i="2"/>
  <c r="I27" i="2"/>
  <c r="J18" i="1" l="1"/>
  <c r="J32" i="1" s="1"/>
  <c r="M18" i="1"/>
  <c r="M32" i="1" s="1"/>
  <c r="L18" i="1"/>
  <c r="L32" i="1" s="1"/>
  <c r="K18" i="1"/>
  <c r="K32" i="1" s="1"/>
  <c r="O27" i="1"/>
  <c r="O22" i="1"/>
  <c r="B12" i="3" l="1"/>
  <c r="E27" i="1" l="1"/>
  <c r="E22" i="1"/>
  <c r="E19" i="1"/>
  <c r="E18" i="1" l="1"/>
  <c r="E32" i="1" s="1"/>
  <c r="F17" i="2"/>
  <c r="E17" i="2"/>
  <c r="D17" i="2"/>
  <c r="C17" i="2"/>
  <c r="B17" i="2"/>
  <c r="G15" i="2"/>
  <c r="F15" i="2"/>
  <c r="E15" i="2"/>
  <c r="D15" i="2"/>
  <c r="C15" i="2"/>
  <c r="B15" i="2"/>
  <c r="B27" i="2" l="1"/>
  <c r="F27" i="2"/>
  <c r="C27" i="2"/>
  <c r="G17" i="2"/>
  <c r="G27" i="2" s="1"/>
  <c r="B22" i="3"/>
  <c r="E27" i="2"/>
  <c r="D27" i="2"/>
  <c r="C22" i="3" l="1"/>
  <c r="D27" i="1" l="1"/>
  <c r="C27" i="1"/>
  <c r="B27" i="1"/>
  <c r="D22" i="1"/>
  <c r="C22" i="1"/>
  <c r="B22" i="1"/>
  <c r="D19" i="1"/>
  <c r="C19" i="1"/>
  <c r="C18" i="1" s="1"/>
  <c r="C32" i="1" s="1"/>
  <c r="B19" i="1"/>
  <c r="G27" i="1"/>
  <c r="H27" i="1"/>
  <c r="I27" i="1"/>
  <c r="D18" i="1" l="1"/>
  <c r="D32" i="1" s="1"/>
  <c r="B18" i="1"/>
  <c r="F22" i="1"/>
  <c r="N22" i="1" s="1"/>
  <c r="G22" i="1"/>
  <c r="H22" i="1"/>
  <c r="I22" i="1"/>
  <c r="B32" i="1" l="1"/>
  <c r="E39" i="1"/>
  <c r="D39" i="1" s="1"/>
  <c r="B18" i="3" s="1"/>
  <c r="E38" i="1"/>
  <c r="D38" i="1" s="1"/>
  <c r="B17" i="3" s="1"/>
  <c r="D37" i="1"/>
  <c r="B16" i="3" s="1"/>
  <c r="O19" i="1" l="1"/>
  <c r="O18" i="1" s="1"/>
  <c r="O32" i="1" l="1"/>
  <c r="F27" i="1" l="1"/>
  <c r="N27" i="1" s="1"/>
  <c r="F19" i="1"/>
  <c r="I19" i="1"/>
  <c r="I18" i="1" s="1"/>
  <c r="I32" i="1" s="1"/>
  <c r="G19" i="1"/>
  <c r="G18" i="1" s="1"/>
  <c r="G32" i="1" s="1"/>
  <c r="H19" i="1"/>
  <c r="H18" i="1" s="1"/>
  <c r="H32" i="1" s="1"/>
  <c r="F18" i="1" l="1"/>
  <c r="N18" i="1" s="1"/>
  <c r="N32" i="1" s="1"/>
  <c r="D36" i="1" s="1"/>
  <c r="N19" i="1"/>
  <c r="F32" i="1" l="1"/>
  <c r="E36" i="1"/>
  <c r="B15" i="3"/>
  <c r="C15" i="3" s="1"/>
</calcChain>
</file>

<file path=xl/sharedStrings.xml><?xml version="1.0" encoding="utf-8"?>
<sst xmlns="http://schemas.openxmlformats.org/spreadsheetml/2006/main" count="137" uniqueCount="117">
  <si>
    <t>Tabela 1.2 - Demonstrativo da Despesa com Pessoal - União</t>
  </si>
  <si>
    <t>RELATÓRIO DE GESTÃO FISCAL</t>
  </si>
  <si>
    <t xml:space="preserve">DEMONSTRATIVO DA DESPESA COM PESSOAL </t>
  </si>
  <si>
    <t>ORÇAMENTOS FISCAL E DA SEGURIDADE SOCIAL</t>
  </si>
  <si>
    <t xml:space="preserve"> RGF - ANEXO 1 (LRF, art. 55, inciso I, alínea "a")</t>
  </si>
  <si>
    <t>DESPESA COM PESSOAL</t>
  </si>
  <si>
    <t>INSCRITAS EM</t>
  </si>
  <si>
    <t>TOTAL</t>
  </si>
  <si>
    <t xml:space="preserve"> RESTOS A PAGAR</t>
  </si>
  <si>
    <t>(ÚLTIMOS</t>
  </si>
  <si>
    <t xml:space="preserve">NÃO </t>
  </si>
  <si>
    <t>12 MESES)</t>
  </si>
  <si>
    <t xml:space="preserve"> PROCESSADOS</t>
  </si>
  <si>
    <t>(a)</t>
  </si>
  <si>
    <t>(b)</t>
  </si>
  <si>
    <t>DESPESA BRUTA COM PESSOAL (I)</t>
  </si>
  <si>
    <t xml:space="preserve">    Pessoal Ativo</t>
  </si>
  <si>
    <t xml:space="preserve">      Vencimentos, Vantagens e Outras Despesas Variáveis</t>
  </si>
  <si>
    <t xml:space="preserve">      Obrigações Patronais</t>
  </si>
  <si>
    <t xml:space="preserve">    Pessoal Inativo e Pensionistas</t>
  </si>
  <si>
    <t xml:space="preserve">      Aposentadorias, Reserva e Reformas</t>
  </si>
  <si>
    <t xml:space="preserve">      Pensões</t>
  </si>
  <si>
    <t xml:space="preserve">    Outras despesas de pessoal decorrentes de contratos de terceirização ou de contratação de forma indireta (§ 1º do art. 18 da LRF)</t>
  </si>
  <si>
    <t xml:space="preserve">    Despesa com Pessoal não Executada Orçamentariamente </t>
  </si>
  <si>
    <t xml:space="preserve">DESPESAS NÃO COMPUTADAS (II) (§ 1º do art. 19 da LRF) </t>
  </si>
  <si>
    <t>Indenizações por Demissão e Incentivos à Demissão Voluntária</t>
  </si>
  <si>
    <t>Decorrentes de Decisão Judicial de período anterior ao da apuração</t>
  </si>
  <si>
    <t>Despesas de Exercícios Anteriores de período anterior ao da apuração</t>
  </si>
  <si>
    <t>Inativos e Pensionistas com Recursos Vinculados</t>
  </si>
  <si>
    <t>DESPESA LÍQUIDA COM PESSOAL (III) = (I - II)</t>
  </si>
  <si>
    <t>APURAÇÃO DO CUMPRIMENTO DO LIMITE LEGAL</t>
  </si>
  <si>
    <t>VALOR</t>
  </si>
  <si>
    <t xml:space="preserve">% SOBRE A RCL </t>
  </si>
  <si>
    <t>RECEITA CORRENTE LÍQUIDA - RCL (IV)</t>
  </si>
  <si>
    <t>-</t>
  </si>
  <si>
    <t>DESPESA TOTAL COM PESSOAL - DTP (V) = (III a + III b)</t>
  </si>
  <si>
    <t xml:space="preserve">LIMITE MÁXIMO (VI) (incisos I, II e III, art. 20 da LRF) </t>
  </si>
  <si>
    <t xml:space="preserve">LIMITE PRUDENCIAL (VII) = (0,95 x VI) (parágrafo único do art. 22 da LRF) </t>
  </si>
  <si>
    <t xml:space="preserve">LIMITE DE ALERTA (VIII) = (0,90 x VI) (inciso II do §1º do art. 59 da LRF) </t>
  </si>
  <si>
    <t>1. Nos demonstrativos elaborados no primeiro e no segundo quadrimestre de cada exercício, os valores de restos a pagar não processados inscritos em 31 de dezembro do exercício anterior continuarão a ser informados nesse campo. Esses valores não sofrem alteração pelo seu processamento, e somente no caso de cancelamento podem ser excluídos.</t>
  </si>
  <si>
    <t xml:space="preserve">NOTA: </t>
  </si>
  <si>
    <t>GOVERNO FEDERAL - PODER LEGISLATIVO</t>
  </si>
  <si>
    <t>SENADO FEDERAL</t>
  </si>
  <si>
    <t>Tabela 5.2 – Demonstrativo da Disponibilidade de Caixa e dos Restos a Pagar - Outros Poderes e Órgãos</t>
  </si>
  <si>
    <t>DEMONSTRATIVO DA DISPONIBILIDADE DE CAIXA E DOS RESTOS A PAGAR</t>
  </si>
  <si>
    <t xml:space="preserve"> RGF – ANEXO 5 (LRF, art. 55, Inciso III, alínea "a")</t>
  </si>
  <si>
    <t>IDENTIFICAÇÃO DOS RECURSOS</t>
  </si>
  <si>
    <t xml:space="preserve">DISPONIBILIDADE DE CAIXA BRUTA </t>
  </si>
  <si>
    <t>OBRIGAÇÕES FINANCEIRAS</t>
  </si>
  <si>
    <r>
      <t>DISPONIBILIDADE DE CAIXA LÍQUIDA (ANTES DA INSCRIÇÃO EM RESTOS A PAGAR NÃO PROCESSADOS DO EXERCÍCIO)</t>
    </r>
    <r>
      <rPr>
        <b/>
        <sz val="6"/>
        <rFont val="Times New Roman"/>
        <family val="1"/>
      </rPr>
      <t>1</t>
    </r>
  </si>
  <si>
    <t>RESTOS A PAGAR EMPENHADOS E NÃO LIQUIDADOS DO EXERCÍCIO</t>
  </si>
  <si>
    <t>EMPENHOS NÃO LIQUIDADOS CANCELADOS (NÃO INSCRITOS POR INSUFICIÊNCIA FINANCEIRA)</t>
  </si>
  <si>
    <t>DISPONIBILIDADE DE CAIXA LÍQUIDA (APÓS A INSCRIÇÃO EM RESTOS A PAGAR NÃO PROCESSADOS DO EXERCÍCIO)</t>
  </si>
  <si>
    <t xml:space="preserve">Restos a Pagar Liquidados e Não Pagos </t>
  </si>
  <si>
    <t>Restos a Pagar Empenhados e Não Liquidados de Exercícios Anteriores</t>
  </si>
  <si>
    <t>Demais Obrigaçãoes Financeiras</t>
  </si>
  <si>
    <t>De Exercícios Anteriores</t>
  </si>
  <si>
    <t>Do Exercício</t>
  </si>
  <si>
    <t>(c)</t>
  </si>
  <si>
    <t>(d)</t>
  </si>
  <si>
    <t>(e)</t>
  </si>
  <si>
    <t>(f) = (a – (b + c + d + e))</t>
  </si>
  <si>
    <t>(g)</t>
  </si>
  <si>
    <t>(h) = (f - g)</t>
  </si>
  <si>
    <t>TOTAL DOS RECURSOS NÃO VINCULADOS (I)</t>
  </si>
  <si>
    <t>TOTAL DOS RECURSOS VINCULADOS (II)</t>
  </si>
  <si>
    <t>Recursos Vinculados à Previdência Social</t>
  </si>
  <si>
    <t>Recursos Vinculados a Fundos</t>
  </si>
  <si>
    <t xml:space="preserve">Recursos de Operações de Crédito  </t>
  </si>
  <si>
    <t>Recursos de Alienação de Bens/Ativos</t>
  </si>
  <si>
    <t>Recusos Extraorçamentários Vinculados a Precatórios</t>
  </si>
  <si>
    <t>Recursos Extraorçamentários Vinculados a Depósitos Judiciais</t>
  </si>
  <si>
    <t>Outros Recursos Extraorçamentários</t>
  </si>
  <si>
    <t>Outros Recursos Vinculados</t>
  </si>
  <si>
    <t>TOTAL (III) = (I + II)</t>
  </si>
  <si>
    <t>1. Essa coluna poderá apresentar valor negativo, indicando, nesse caso, insuficiência de caixa após o registro das obrigações financeiras.</t>
  </si>
  <si>
    <t>Fonte 000 - Recursos Livre da União</t>
  </si>
  <si>
    <t>FONTE: SIAFI, Senado Federal, 15/01/2025 10:00</t>
  </si>
  <si>
    <t>Recursos Vinculados à Seguridade Social</t>
  </si>
  <si>
    <t>Tabela 6.2 - Demonstrativo Simplificado do Relatório de Gestão Fiscal - OUTROS PODERES E ÓRGÃOS</t>
  </si>
  <si>
    <t>DEMONSTRATIVO SIMPLIFICADO DO RELATÓRIO DE GESTÃO FISCAL</t>
  </si>
  <si>
    <t xml:space="preserve"> LRF, art. 48 - Anexo 6</t>
  </si>
  <si>
    <t>RECEITA CORRENTE LÍQUIDA</t>
  </si>
  <si>
    <t>VALOR ATÉ O QUADRIMESTRE</t>
  </si>
  <si>
    <t>Receita Corrente líquida</t>
  </si>
  <si>
    <t>% SOBRE A RCL</t>
  </si>
  <si>
    <t>Despesa Total com Pessoal - DTP</t>
  </si>
  <si>
    <t>Limite Máximo (incisos I, II e III, art. 20 da LRF) - &lt;%&gt;</t>
  </si>
  <si>
    <t>Limite Prudencial (parágrafo único, art. 22 da LRF) - &lt;%&gt;</t>
  </si>
  <si>
    <t>Limite de Alerta (inciso II do §1º do art. 59 da LRF) - &lt;%&gt;</t>
  </si>
  <si>
    <t>RESTOS A PAGAR</t>
  </si>
  <si>
    <t>EM RESTOS A PAGAR NÃO PROCESSADOS</t>
  </si>
  <si>
    <t>Valor Total</t>
  </si>
  <si>
    <t>set/25</t>
  </si>
  <si>
    <t>out/25</t>
  </si>
  <si>
    <t>nov/25</t>
  </si>
  <si>
    <t>dez/25</t>
  </si>
  <si>
    <t>JANEIRO A DEZEMBRO/2025</t>
  </si>
  <si>
    <t>FONTE: SIAFI, Senado Federal, 15/01/2026 07:00</t>
  </si>
  <si>
    <t xml:space="preserve">     Diretor da Secretaria de Finanças, Orçamento e Contabilidade- Substituto                               Auditor-Geral-Substituto</t>
  </si>
  <si>
    <t xml:space="preserve">                      RAFAEL FERREIRA DOS SANTOS PRESTES                                           DAVID AMARAL SANTOS</t>
  </si>
  <si>
    <t xml:space="preserve">                                         MARCIO TANCREDI</t>
  </si>
  <si>
    <t xml:space="preserve">                                          Diretora-Geral-Substituto</t>
  </si>
  <si>
    <t>jan/26</t>
  </si>
  <si>
    <t>fev/26</t>
  </si>
  <si>
    <t>mar/26</t>
  </si>
  <si>
    <t>abr/26</t>
  </si>
  <si>
    <t xml:space="preserve">                      FERNANDO ÁLVARO LEÃO RINCON                                                           ANDRE LUIS SOARES DA PAIXÃO</t>
  </si>
  <si>
    <t xml:space="preserve">     Diretor da Secretaria de Finanças, Orçamento e Contabilidade                                                                  Auditor-Geral</t>
  </si>
  <si>
    <t>mai/26</t>
  </si>
  <si>
    <t>jun/26</t>
  </si>
  <si>
    <t>jul/26</t>
  </si>
  <si>
    <t>ago/26</t>
  </si>
  <si>
    <t>SETEMBRO DE 2025 A AGOSTO DE 2026</t>
  </si>
  <si>
    <t>FONTE: SIAFI, Senado Federal, 15/09/2026 09:00</t>
  </si>
  <si>
    <t>MARCIO TANCREDI</t>
  </si>
  <si>
    <t xml:space="preserve">Diretor-Geral Substituto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</si>
</sst>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R$ &quot;#,##0.00_);[Red]\(&quot;R$ &quot;#,##0.00\)"/>
    <numFmt numFmtId="165" formatCode="0.000%"/>
    <numFmt numFmtId="166" formatCode="0.0000%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b/>
      <sz val="7"/>
      <name val="Times New Roman"/>
      <family val="1"/>
    </font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8"/>
      <name val="Calibri"/>
      <family val="2"/>
      <scheme val="minor"/>
    </font>
    <font>
      <b/>
      <sz val="6"/>
      <name val="Times New Roman"/>
      <family val="1"/>
    </font>
    <font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9" fontId="6" fillId="0" borderId="0" applyFont="0" applyFill="0" applyBorder="0" applyAlignment="0" applyProtection="0"/>
    <xf numFmtId="0" fontId="6" fillId="0" borderId="0"/>
    <xf numFmtId="0" fontId="10" fillId="0" borderId="0"/>
    <xf numFmtId="0" fontId="11" fillId="0" borderId="0"/>
  </cellStyleXfs>
  <cellXfs count="134">
    <xf numFmtId="0" fontId="0" fillId="0" borderId="0" xfId="0"/>
    <xf numFmtId="0" fontId="2" fillId="0" borderId="0" xfId="1" applyFont="1"/>
    <xf numFmtId="0" fontId="3" fillId="0" borderId="0" xfId="1" applyFont="1"/>
    <xf numFmtId="0" fontId="1" fillId="0" borderId="0" xfId="1"/>
    <xf numFmtId="0" fontId="4" fillId="0" borderId="0" xfId="1" applyFont="1"/>
    <xf numFmtId="164" fontId="3" fillId="0" borderId="0" xfId="1" applyNumberFormat="1" applyFont="1" applyAlignment="1">
      <alignment horizontal="right"/>
    </xf>
    <xf numFmtId="0" fontId="4" fillId="2" borderId="1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/>
    </xf>
    <xf numFmtId="49" fontId="5" fillId="2" borderId="11" xfId="1" applyNumberFormat="1" applyFont="1" applyFill="1" applyBorder="1" applyAlignment="1">
      <alignment horizontal="center"/>
    </xf>
    <xf numFmtId="0" fontId="5" fillId="2" borderId="12" xfId="1" applyFont="1" applyFill="1" applyBorder="1" applyAlignment="1">
      <alignment horizontal="center"/>
    </xf>
    <xf numFmtId="49" fontId="5" fillId="2" borderId="13" xfId="1" applyNumberFormat="1" applyFont="1" applyFill="1" applyBorder="1" applyAlignment="1">
      <alignment horizontal="center"/>
    </xf>
    <xf numFmtId="0" fontId="5" fillId="2" borderId="12" xfId="1" applyFont="1" applyFill="1" applyBorder="1" applyAlignment="1">
      <alignment horizontal="center" vertical="top" wrapText="1"/>
    </xf>
    <xf numFmtId="0" fontId="4" fillId="2" borderId="5" xfId="1" applyFont="1" applyFill="1" applyBorder="1" applyAlignment="1">
      <alignment horizontal="center" vertical="center"/>
    </xf>
    <xf numFmtId="0" fontId="5" fillId="2" borderId="7" xfId="1" applyFont="1" applyFill="1" applyBorder="1" applyAlignment="1">
      <alignment horizontal="center" vertical="top" wrapText="1"/>
    </xf>
    <xf numFmtId="0" fontId="3" fillId="0" borderId="4" xfId="1" applyFont="1" applyBorder="1"/>
    <xf numFmtId="0" fontId="3" fillId="0" borderId="4" xfId="1" applyFont="1" applyBorder="1" applyAlignment="1">
      <alignment horizontal="left"/>
    </xf>
    <xf numFmtId="4" fontId="3" fillId="0" borderId="13" xfId="1" applyNumberFormat="1" applyFont="1" applyBorder="1"/>
    <xf numFmtId="4" fontId="3" fillId="0" borderId="4" xfId="1" applyNumberFormat="1" applyFont="1" applyBorder="1"/>
    <xf numFmtId="0" fontId="3" fillId="0" borderId="4" xfId="1" applyFont="1" applyBorder="1" applyAlignment="1">
      <alignment horizontal="left" wrapText="1"/>
    </xf>
    <xf numFmtId="0" fontId="3" fillId="0" borderId="4" xfId="1" applyFont="1" applyBorder="1" applyAlignment="1">
      <alignment horizontal="left" indent="1"/>
    </xf>
    <xf numFmtId="0" fontId="3" fillId="0" borderId="5" xfId="1" applyFont="1" applyBorder="1" applyAlignment="1">
      <alignment horizontal="left" indent="1"/>
    </xf>
    <xf numFmtId="4" fontId="3" fillId="0" borderId="5" xfId="1" applyNumberFormat="1" applyFont="1" applyBorder="1"/>
    <xf numFmtId="0" fontId="3" fillId="2" borderId="4" xfId="1" applyFont="1" applyFill="1" applyBorder="1"/>
    <xf numFmtId="0" fontId="3" fillId="0" borderId="8" xfId="1" applyFont="1" applyBorder="1"/>
    <xf numFmtId="0" fontId="3" fillId="0" borderId="9" xfId="1" applyFont="1" applyBorder="1"/>
    <xf numFmtId="0" fontId="3" fillId="0" borderId="10" xfId="1" applyFont="1" applyBorder="1"/>
    <xf numFmtId="4" fontId="3" fillId="0" borderId="9" xfId="1" applyNumberFormat="1" applyFont="1" applyBorder="1"/>
    <xf numFmtId="4" fontId="3" fillId="0" borderId="10" xfId="1" applyNumberFormat="1" applyFont="1" applyBorder="1"/>
    <xf numFmtId="0" fontId="3" fillId="2" borderId="8" xfId="1" applyFont="1" applyFill="1" applyBorder="1"/>
    <xf numFmtId="0" fontId="4" fillId="2" borderId="9" xfId="1" applyFont="1" applyFill="1" applyBorder="1" applyAlignment="1">
      <alignment horizontal="center"/>
    </xf>
    <xf numFmtId="0" fontId="4" fillId="2" borderId="8" xfId="1" applyFont="1" applyFill="1" applyBorder="1" applyAlignment="1">
      <alignment horizontal="center"/>
    </xf>
    <xf numFmtId="0" fontId="3" fillId="2" borderId="9" xfId="1" applyFont="1" applyFill="1" applyBorder="1"/>
    <xf numFmtId="0" fontId="3" fillId="0" borderId="2" xfId="1" applyFont="1" applyBorder="1"/>
    <xf numFmtId="4" fontId="4" fillId="0" borderId="13" xfId="1" applyNumberFormat="1" applyFont="1" applyBorder="1"/>
    <xf numFmtId="4" fontId="4" fillId="0" borderId="4" xfId="1" applyNumberFormat="1" applyFont="1" applyBorder="1"/>
    <xf numFmtId="4" fontId="4" fillId="0" borderId="11" xfId="1" applyNumberFormat="1" applyFont="1" applyBorder="1"/>
    <xf numFmtId="4" fontId="4" fillId="0" borderId="1" xfId="1" applyNumberFormat="1" applyFont="1" applyBorder="1"/>
    <xf numFmtId="4" fontId="3" fillId="2" borderId="10" xfId="1" applyNumberFormat="1" applyFont="1" applyFill="1" applyBorder="1"/>
    <xf numFmtId="4" fontId="4" fillId="0" borderId="0" xfId="1" applyNumberFormat="1" applyFont="1"/>
    <xf numFmtId="4" fontId="4" fillId="2" borderId="15" xfId="1" applyNumberFormat="1" applyFont="1" applyFill="1" applyBorder="1"/>
    <xf numFmtId="4" fontId="4" fillId="2" borderId="9" xfId="1" applyNumberFormat="1" applyFont="1" applyFill="1" applyBorder="1"/>
    <xf numFmtId="4" fontId="3" fillId="2" borderId="15" xfId="1" applyNumberFormat="1" applyFont="1" applyFill="1" applyBorder="1"/>
    <xf numFmtId="0" fontId="5" fillId="2" borderId="14" xfId="1" applyFont="1" applyFill="1" applyBorder="1" applyAlignment="1">
      <alignment horizontal="center" vertical="top" wrapText="1"/>
    </xf>
    <xf numFmtId="0" fontId="3" fillId="0" borderId="0" xfId="1" applyFont="1" applyAlignment="1">
      <alignment horizontal="left"/>
    </xf>
    <xf numFmtId="0" fontId="4" fillId="2" borderId="11" xfId="1" applyFont="1" applyFill="1" applyBorder="1" applyAlignment="1">
      <alignment horizontal="center" vertical="center" wrapText="1"/>
    </xf>
    <xf numFmtId="0" fontId="4" fillId="2" borderId="13" xfId="1" applyFont="1" applyFill="1" applyBorder="1" applyAlignment="1">
      <alignment horizontal="center" vertical="center" wrapText="1"/>
    </xf>
    <xf numFmtId="0" fontId="4" fillId="2" borderId="14" xfId="1" applyFont="1" applyFill="1" applyBorder="1" applyAlignment="1">
      <alignment horizontal="center" vertical="center" wrapText="1"/>
    </xf>
    <xf numFmtId="0" fontId="4" fillId="2" borderId="14" xfId="1" applyFont="1" applyFill="1" applyBorder="1" applyAlignment="1">
      <alignment horizontal="center" wrapText="1"/>
    </xf>
    <xf numFmtId="0" fontId="4" fillId="2" borderId="0" xfId="1" applyFont="1" applyFill="1" applyAlignment="1">
      <alignment horizontal="center" wrapText="1"/>
    </xf>
    <xf numFmtId="0" fontId="4" fillId="2" borderId="4" xfId="1" applyFont="1" applyFill="1" applyBorder="1" applyAlignment="1">
      <alignment horizontal="center"/>
    </xf>
    <xf numFmtId="0" fontId="4" fillId="2" borderId="5" xfId="1" applyFont="1" applyFill="1" applyBorder="1" applyAlignment="1">
      <alignment horizontal="center" vertical="center" wrapText="1"/>
    </xf>
    <xf numFmtId="4" fontId="4" fillId="0" borderId="11" xfId="1" applyNumberFormat="1" applyFont="1" applyBorder="1" applyAlignment="1">
      <alignment horizontal="right" wrapText="1"/>
    </xf>
    <xf numFmtId="40" fontId="3" fillId="0" borderId="11" xfId="1" applyNumberFormat="1" applyFont="1" applyBorder="1" applyAlignment="1">
      <alignment horizontal="right" vertical="top" wrapText="1"/>
    </xf>
    <xf numFmtId="40" fontId="3" fillId="0" borderId="1" xfId="1" applyNumberFormat="1" applyFont="1" applyBorder="1" applyAlignment="1">
      <alignment horizontal="right" vertical="top" wrapText="1"/>
    </xf>
    <xf numFmtId="0" fontId="4" fillId="0" borderId="15" xfId="1" applyFont="1" applyBorder="1" applyAlignment="1">
      <alignment horizontal="left"/>
    </xf>
    <xf numFmtId="0" fontId="3" fillId="0" borderId="13" xfId="1" applyFont="1" applyBorder="1" applyAlignment="1">
      <alignment horizontal="left" vertical="center" wrapText="1"/>
    </xf>
    <xf numFmtId="0" fontId="4" fillId="2" borderId="15" xfId="1" applyFont="1" applyFill="1" applyBorder="1" applyAlignment="1">
      <alignment horizontal="left"/>
    </xf>
    <xf numFmtId="0" fontId="3" fillId="0" borderId="0" xfId="1" applyFont="1" applyAlignment="1">
      <alignment horizontal="justify" wrapText="1"/>
    </xf>
    <xf numFmtId="37" fontId="3" fillId="0" borderId="0" xfId="1" applyNumberFormat="1" applyFont="1"/>
    <xf numFmtId="49" fontId="3" fillId="0" borderId="0" xfId="1" applyNumberFormat="1" applyFont="1"/>
    <xf numFmtId="4" fontId="3" fillId="0" borderId="11" xfId="1" applyNumberFormat="1" applyFont="1" applyBorder="1" applyAlignment="1">
      <alignment horizontal="right" wrapText="1"/>
    </xf>
    <xf numFmtId="4" fontId="3" fillId="0" borderId="2" xfId="1" applyNumberFormat="1" applyFont="1" applyBorder="1" applyAlignment="1">
      <alignment horizontal="right"/>
    </xf>
    <xf numFmtId="4" fontId="4" fillId="0" borderId="15" xfId="1" applyNumberFormat="1" applyFont="1" applyBorder="1" applyAlignment="1">
      <alignment horizontal="right" vertical="center" wrapText="1"/>
    </xf>
    <xf numFmtId="0" fontId="3" fillId="0" borderId="4" xfId="1" applyFont="1" applyBorder="1" applyAlignment="1">
      <alignment horizontal="left" vertical="center" wrapText="1"/>
    </xf>
    <xf numFmtId="4" fontId="3" fillId="0" borderId="13" xfId="1" applyNumberFormat="1" applyFont="1" applyBorder="1" applyAlignment="1">
      <alignment horizontal="right" vertical="center" wrapText="1"/>
    </xf>
    <xf numFmtId="0" fontId="3" fillId="0" borderId="5" xfId="1" applyFont="1" applyBorder="1" applyAlignment="1">
      <alignment horizontal="left" vertical="center" wrapText="1"/>
    </xf>
    <xf numFmtId="4" fontId="4" fillId="2" borderId="15" xfId="1" applyNumberFormat="1" applyFont="1" applyFill="1" applyBorder="1" applyAlignment="1">
      <alignment horizontal="right"/>
    </xf>
    <xf numFmtId="0" fontId="7" fillId="0" borderId="0" xfId="3" applyFont="1"/>
    <xf numFmtId="0" fontId="7" fillId="0" borderId="0" xfId="3" applyFont="1" applyAlignment="1">
      <alignment horizontal="center"/>
    </xf>
    <xf numFmtId="0" fontId="7" fillId="0" borderId="0" xfId="3" applyFont="1" applyAlignment="1">
      <alignment horizontal="center" vertical="top"/>
    </xf>
    <xf numFmtId="0" fontId="4" fillId="2" borderId="10" xfId="1" applyFont="1" applyFill="1" applyBorder="1" applyAlignment="1">
      <alignment horizontal="center"/>
    </xf>
    <xf numFmtId="0" fontId="3" fillId="0" borderId="0" xfId="1" applyFont="1" applyAlignment="1">
      <alignment horizontal="center"/>
    </xf>
    <xf numFmtId="0" fontId="3" fillId="0" borderId="12" xfId="1" applyFont="1" applyBorder="1"/>
    <xf numFmtId="0" fontId="3" fillId="0" borderId="7" xfId="1" applyFont="1" applyBorder="1"/>
    <xf numFmtId="10" fontId="3" fillId="0" borderId="4" xfId="1" applyNumberFormat="1" applyFont="1" applyBorder="1" applyAlignment="1">
      <alignment horizontal="center"/>
    </xf>
    <xf numFmtId="165" fontId="3" fillId="0" borderId="4" xfId="2" applyNumberFormat="1" applyFont="1" applyBorder="1" applyAlignment="1">
      <alignment horizontal="center"/>
    </xf>
    <xf numFmtId="166" fontId="3" fillId="0" borderId="4" xfId="2" applyNumberFormat="1" applyFont="1" applyBorder="1" applyAlignment="1">
      <alignment horizontal="center"/>
    </xf>
    <xf numFmtId="165" fontId="3" fillId="0" borderId="5" xfId="2" applyNumberFormat="1" applyFont="1" applyBorder="1" applyAlignment="1">
      <alignment horizontal="center"/>
    </xf>
    <xf numFmtId="4" fontId="3" fillId="0" borderId="0" xfId="1" applyNumberFormat="1" applyFont="1"/>
    <xf numFmtId="0" fontId="3" fillId="0" borderId="0" xfId="1" applyFont="1" applyAlignment="1">
      <alignment horizontal="left" wrapText="1"/>
    </xf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top"/>
    </xf>
    <xf numFmtId="0" fontId="3" fillId="0" borderId="0" xfId="1" applyFont="1" applyAlignment="1">
      <alignment horizontal="left"/>
    </xf>
    <xf numFmtId="0" fontId="4" fillId="0" borderId="0" xfId="1" applyFont="1" applyAlignment="1">
      <alignment horizontal="left"/>
    </xf>
    <xf numFmtId="0" fontId="5" fillId="2" borderId="2" xfId="1" applyFont="1" applyFill="1" applyBorder="1" applyAlignment="1">
      <alignment horizontal="center"/>
    </xf>
    <xf numFmtId="0" fontId="5" fillId="2" borderId="3" xfId="1" applyFont="1" applyFill="1" applyBorder="1" applyAlignment="1">
      <alignment horizontal="center"/>
    </xf>
    <xf numFmtId="0" fontId="5" fillId="2" borderId="6" xfId="1" applyFont="1" applyFill="1" applyBorder="1" applyAlignment="1">
      <alignment horizontal="center"/>
    </xf>
    <xf numFmtId="0" fontId="5" fillId="2" borderId="7" xfId="1" applyFont="1" applyFill="1" applyBorder="1" applyAlignment="1">
      <alignment horizontal="center"/>
    </xf>
    <xf numFmtId="0" fontId="5" fillId="2" borderId="9" xfId="1" applyFont="1" applyFill="1" applyBorder="1" applyAlignment="1">
      <alignment horizontal="center"/>
    </xf>
    <xf numFmtId="0" fontId="5" fillId="2" borderId="10" xfId="1" applyFont="1" applyFill="1" applyBorder="1" applyAlignment="1">
      <alignment horizontal="center"/>
    </xf>
    <xf numFmtId="49" fontId="5" fillId="2" borderId="11" xfId="1" applyNumberFormat="1" applyFont="1" applyFill="1" applyBorder="1" applyAlignment="1">
      <alignment horizontal="center" vertical="center"/>
    </xf>
    <xf numFmtId="49" fontId="5" fillId="2" borderId="13" xfId="1" applyNumberFormat="1" applyFont="1" applyFill="1" applyBorder="1" applyAlignment="1">
      <alignment horizontal="center" vertical="center"/>
    </xf>
    <xf numFmtId="49" fontId="5" fillId="2" borderId="14" xfId="1" applyNumberFormat="1" applyFont="1" applyFill="1" applyBorder="1" applyAlignment="1">
      <alignment horizontal="center" vertical="center"/>
    </xf>
    <xf numFmtId="0" fontId="3" fillId="0" borderId="0" xfId="1" applyFont="1" applyAlignment="1">
      <alignment horizontal="left" wrapText="1"/>
    </xf>
    <xf numFmtId="0" fontId="4" fillId="2" borderId="9" xfId="1" applyFont="1" applyFill="1" applyBorder="1" applyAlignment="1">
      <alignment horizontal="center"/>
    </xf>
    <xf numFmtId="0" fontId="4" fillId="2" borderId="8" xfId="1" applyFont="1" applyFill="1" applyBorder="1" applyAlignment="1">
      <alignment horizontal="center"/>
    </xf>
    <xf numFmtId="0" fontId="4" fillId="2" borderId="10" xfId="1" applyFont="1" applyFill="1" applyBorder="1" applyAlignment="1">
      <alignment horizontal="center"/>
    </xf>
    <xf numFmtId="166" fontId="4" fillId="2" borderId="8" xfId="2" applyNumberFormat="1" applyFont="1" applyFill="1" applyBorder="1" applyAlignment="1">
      <alignment horizontal="center"/>
    </xf>
    <xf numFmtId="166" fontId="4" fillId="2" borderId="9" xfId="2" applyNumberFormat="1" applyFont="1" applyFill="1" applyBorder="1" applyAlignment="1">
      <alignment horizontal="center"/>
    </xf>
    <xf numFmtId="166" fontId="4" fillId="2" borderId="10" xfId="2" applyNumberFormat="1" applyFont="1" applyFill="1" applyBorder="1" applyAlignment="1">
      <alignment horizontal="center"/>
    </xf>
    <xf numFmtId="10" fontId="3" fillId="0" borderId="8" xfId="1" applyNumberFormat="1" applyFont="1" applyBorder="1" applyAlignment="1">
      <alignment horizontal="center"/>
    </xf>
    <xf numFmtId="10" fontId="3" fillId="0" borderId="9" xfId="1" applyNumberFormat="1" applyFont="1" applyBorder="1" applyAlignment="1">
      <alignment horizontal="center"/>
    </xf>
    <xf numFmtId="10" fontId="3" fillId="0" borderId="10" xfId="1" applyNumberFormat="1" applyFont="1" applyBorder="1" applyAlignment="1">
      <alignment horizontal="center"/>
    </xf>
    <xf numFmtId="165" fontId="3" fillId="0" borderId="8" xfId="2" applyNumberFormat="1" applyFont="1" applyFill="1" applyBorder="1" applyAlignment="1">
      <alignment horizontal="center"/>
    </xf>
    <xf numFmtId="165" fontId="3" fillId="0" borderId="9" xfId="2" applyNumberFormat="1" applyFont="1" applyFill="1" applyBorder="1" applyAlignment="1">
      <alignment horizontal="center"/>
    </xf>
    <xf numFmtId="165" fontId="3" fillId="0" borderId="10" xfId="2" applyNumberFormat="1" applyFont="1" applyFill="1" applyBorder="1" applyAlignment="1">
      <alignment horizontal="center"/>
    </xf>
    <xf numFmtId="0" fontId="4" fillId="0" borderId="8" xfId="1" applyFont="1" applyBorder="1" applyAlignment="1">
      <alignment horizontal="center"/>
    </xf>
    <xf numFmtId="0" fontId="4" fillId="0" borderId="9" xfId="1" applyFont="1" applyBorder="1" applyAlignment="1">
      <alignment horizontal="center"/>
    </xf>
    <xf numFmtId="0" fontId="4" fillId="0" borderId="10" xfId="1" applyFont="1" applyBorder="1" applyAlignment="1">
      <alignment horizontal="center"/>
    </xf>
    <xf numFmtId="0" fontId="2" fillId="0" borderId="0" xfId="1" applyFont="1" applyAlignment="1">
      <alignment horizontal="left"/>
    </xf>
    <xf numFmtId="0" fontId="3" fillId="0" borderId="0" xfId="1" applyFont="1" applyAlignment="1">
      <alignment horizontal="center"/>
    </xf>
    <xf numFmtId="0" fontId="3" fillId="0" borderId="6" xfId="1" applyFont="1" applyBorder="1" applyAlignment="1">
      <alignment horizontal="left"/>
    </xf>
    <xf numFmtId="0" fontId="4" fillId="2" borderId="11" xfId="1" applyFont="1" applyFill="1" applyBorder="1" applyAlignment="1">
      <alignment horizontal="center" vertical="center"/>
    </xf>
    <xf numFmtId="0" fontId="4" fillId="2" borderId="13" xfId="1" applyFont="1" applyFill="1" applyBorder="1" applyAlignment="1">
      <alignment horizontal="center" vertical="center"/>
    </xf>
    <xf numFmtId="0" fontId="4" fillId="2" borderId="11" xfId="1" applyFont="1" applyFill="1" applyBorder="1" applyAlignment="1">
      <alignment horizontal="center" vertical="center" wrapText="1"/>
    </xf>
    <xf numFmtId="0" fontId="4" fillId="2" borderId="13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0" xfId="1" applyFont="1" applyFill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15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/>
    </xf>
    <xf numFmtId="0" fontId="4" fillId="2" borderId="7" xfId="1" applyFont="1" applyFill="1" applyBorder="1" applyAlignment="1">
      <alignment horizontal="center" vertical="center"/>
    </xf>
    <xf numFmtId="0" fontId="4" fillId="2" borderId="11" xfId="4" applyFont="1" applyFill="1" applyBorder="1" applyAlignment="1">
      <alignment horizontal="center" vertical="center" wrapText="1"/>
    </xf>
    <xf numFmtId="0" fontId="4" fillId="2" borderId="14" xfId="4" applyFont="1" applyFill="1" applyBorder="1" applyAlignment="1">
      <alignment horizontal="center" vertical="center" wrapText="1"/>
    </xf>
    <xf numFmtId="0" fontId="4" fillId="2" borderId="1" xfId="4" applyFont="1" applyFill="1" applyBorder="1" applyAlignment="1">
      <alignment horizontal="center" vertical="center" wrapText="1"/>
    </xf>
    <xf numFmtId="0" fontId="4" fillId="2" borderId="5" xfId="4" applyFont="1" applyFill="1" applyBorder="1" applyAlignment="1">
      <alignment horizontal="center" vertical="center" wrapText="1"/>
    </xf>
    <xf numFmtId="4" fontId="3" fillId="0" borderId="8" xfId="1" applyNumberFormat="1" applyFont="1" applyBorder="1" applyAlignment="1">
      <alignment horizontal="center"/>
    </xf>
    <xf numFmtId="4" fontId="3" fillId="0" borderId="9" xfId="1" applyNumberFormat="1" applyFont="1" applyBorder="1" applyAlignment="1">
      <alignment horizontal="center"/>
    </xf>
  </cellXfs>
  <cellStyles count="6">
    <cellStyle name="Normal" xfId="0" builtinId="0"/>
    <cellStyle name="Normal 2" xfId="1" xr:uid="{00000000-0005-0000-0000-000001000000}"/>
    <cellStyle name="Normal 3" xfId="3" xr:uid="{00000000-0005-0000-0000-000002000000}"/>
    <cellStyle name="Normal 4" xfId="4" xr:uid="{00000000-0005-0000-0000-000003000000}"/>
    <cellStyle name="Normal 4 2" xfId="5" xr:uid="{D208823B-7793-43CB-99C5-D0F47FC115D3}"/>
    <cellStyle name="Porcentagem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3"/>
  <sheetViews>
    <sheetView showGridLines="0" tabSelected="1" topLeftCell="A10" zoomScale="87" zoomScaleNormal="100" zoomScaleSheetLayoutView="130" workbookViewId="0">
      <selection activeCell="D36" sqref="D36"/>
    </sheetView>
  </sheetViews>
  <sheetFormatPr defaultColWidth="9.109375" defaultRowHeight="11.25" customHeight="1" x14ac:dyDescent="0.25"/>
  <cols>
    <col min="1" max="1" width="64.5546875" style="3" customWidth="1"/>
    <col min="2" max="3" width="11.5546875" style="3" customWidth="1"/>
    <col min="4" max="4" width="16.109375" style="3" bestFit="1" customWidth="1"/>
    <col min="5" max="13" width="11.5546875" style="3" customWidth="1"/>
    <col min="14" max="14" width="13.109375" style="3" bestFit="1" customWidth="1"/>
    <col min="15" max="15" width="14.44140625" style="3" customWidth="1"/>
    <col min="16" max="16384" width="9.109375" style="3"/>
  </cols>
  <sheetData>
    <row r="1" spans="1:15" ht="15.6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11.25" customHeight="1" x14ac:dyDescent="0.25">
      <c r="A2" s="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11.25" customHeight="1" x14ac:dyDescent="0.25">
      <c r="A3" s="84" t="s">
        <v>41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</row>
    <row r="4" spans="1:15" ht="11.25" customHeight="1" x14ac:dyDescent="0.25">
      <c r="A4" s="84" t="s">
        <v>42</v>
      </c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</row>
    <row r="5" spans="1:15" ht="11.25" customHeight="1" x14ac:dyDescent="0.25">
      <c r="A5" s="84" t="s">
        <v>1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</row>
    <row r="6" spans="1:15" ht="11.25" customHeight="1" x14ac:dyDescent="0.25">
      <c r="A6" s="85" t="s">
        <v>2</v>
      </c>
      <c r="B6" s="85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</row>
    <row r="7" spans="1:15" ht="11.25" customHeight="1" x14ac:dyDescent="0.25">
      <c r="A7" s="84" t="s">
        <v>3</v>
      </c>
      <c r="B7" s="84"/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</row>
    <row r="8" spans="1:15" ht="11.25" customHeight="1" x14ac:dyDescent="0.25">
      <c r="A8" s="84" t="s">
        <v>113</v>
      </c>
      <c r="B8" s="84"/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  <c r="N8" s="84"/>
      <c r="O8" s="84"/>
    </row>
    <row r="9" spans="1:15" ht="11.2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</row>
    <row r="10" spans="1:15" ht="11.25" customHeight="1" x14ac:dyDescent="0.25">
      <c r="A10" s="2" t="s">
        <v>4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5">
        <v>1</v>
      </c>
    </row>
    <row r="11" spans="1:15" ht="11.25" customHeight="1" x14ac:dyDescent="0.25">
      <c r="A11" s="6"/>
      <c r="B11" s="86"/>
      <c r="C11" s="86"/>
      <c r="D11" s="86"/>
      <c r="E11" s="86"/>
      <c r="F11" s="86"/>
      <c r="G11" s="86"/>
      <c r="H11" s="86"/>
      <c r="I11" s="86"/>
      <c r="J11" s="86"/>
      <c r="K11" s="86"/>
      <c r="L11" s="86"/>
      <c r="M11" s="86"/>
      <c r="N11" s="86"/>
      <c r="O11" s="87"/>
    </row>
    <row r="12" spans="1:15" ht="11.25" customHeight="1" x14ac:dyDescent="0.25">
      <c r="A12" s="7"/>
      <c r="B12" s="88"/>
      <c r="C12" s="88"/>
      <c r="D12" s="88"/>
      <c r="E12" s="88"/>
      <c r="F12" s="88"/>
      <c r="G12" s="88"/>
      <c r="H12" s="88"/>
      <c r="I12" s="88"/>
      <c r="J12" s="88"/>
      <c r="K12" s="88"/>
      <c r="L12" s="88"/>
      <c r="M12" s="88"/>
      <c r="N12" s="88"/>
      <c r="O12" s="89"/>
    </row>
    <row r="13" spans="1:15" ht="11.25" customHeight="1" x14ac:dyDescent="0.25">
      <c r="A13" s="7" t="s">
        <v>5</v>
      </c>
      <c r="B13" s="90"/>
      <c r="C13" s="90"/>
      <c r="D13" s="90"/>
      <c r="E13" s="90"/>
      <c r="F13" s="90"/>
      <c r="G13" s="90"/>
      <c r="H13" s="90"/>
      <c r="I13" s="90"/>
      <c r="J13" s="90"/>
      <c r="K13" s="90"/>
      <c r="L13" s="90"/>
      <c r="M13" s="90"/>
      <c r="N13" s="91"/>
      <c r="O13" s="8" t="s">
        <v>6</v>
      </c>
    </row>
    <row r="14" spans="1:15" ht="11.25" customHeight="1" x14ac:dyDescent="0.25">
      <c r="A14" s="7"/>
      <c r="B14" s="92" t="s">
        <v>93</v>
      </c>
      <c r="C14" s="92" t="s">
        <v>94</v>
      </c>
      <c r="D14" s="92" t="s">
        <v>95</v>
      </c>
      <c r="E14" s="92" t="s">
        <v>96</v>
      </c>
      <c r="F14" s="92" t="s">
        <v>103</v>
      </c>
      <c r="G14" s="92" t="s">
        <v>104</v>
      </c>
      <c r="H14" s="92" t="s">
        <v>105</v>
      </c>
      <c r="I14" s="92" t="s">
        <v>106</v>
      </c>
      <c r="J14" s="92" t="s">
        <v>109</v>
      </c>
      <c r="K14" s="92" t="s">
        <v>110</v>
      </c>
      <c r="L14" s="92" t="s">
        <v>111</v>
      </c>
      <c r="M14" s="92" t="s">
        <v>112</v>
      </c>
      <c r="N14" s="9" t="s">
        <v>7</v>
      </c>
      <c r="O14" s="10" t="s">
        <v>8</v>
      </c>
    </row>
    <row r="15" spans="1:15" ht="11.25" customHeight="1" x14ac:dyDescent="0.25">
      <c r="A15" s="7"/>
      <c r="B15" s="93"/>
      <c r="C15" s="93"/>
      <c r="D15" s="93"/>
      <c r="E15" s="93"/>
      <c r="F15" s="93"/>
      <c r="G15" s="93"/>
      <c r="H15" s="93"/>
      <c r="I15" s="93"/>
      <c r="J15" s="93"/>
      <c r="K15" s="93"/>
      <c r="L15" s="93"/>
      <c r="M15" s="93"/>
      <c r="N15" s="11" t="s">
        <v>9</v>
      </c>
      <c r="O15" s="10" t="s">
        <v>10</v>
      </c>
    </row>
    <row r="16" spans="1:15" ht="11.25" customHeight="1" x14ac:dyDescent="0.25">
      <c r="A16" s="7"/>
      <c r="B16" s="93"/>
      <c r="C16" s="93"/>
      <c r="D16" s="93"/>
      <c r="E16" s="93"/>
      <c r="F16" s="93" t="s">
        <v>103</v>
      </c>
      <c r="G16" s="93"/>
      <c r="H16" s="93"/>
      <c r="I16" s="93"/>
      <c r="J16" s="93"/>
      <c r="K16" s="93"/>
      <c r="L16" s="93"/>
      <c r="M16" s="93"/>
      <c r="N16" s="11" t="s">
        <v>11</v>
      </c>
      <c r="O16" s="12" t="s">
        <v>12</v>
      </c>
    </row>
    <row r="17" spans="1:15" ht="11.25" customHeight="1" x14ac:dyDescent="0.25">
      <c r="A17" s="13"/>
      <c r="B17" s="94"/>
      <c r="C17" s="94"/>
      <c r="D17" s="94"/>
      <c r="E17" s="94"/>
      <c r="F17" s="94"/>
      <c r="G17" s="94"/>
      <c r="H17" s="94"/>
      <c r="I17" s="94"/>
      <c r="J17" s="94"/>
      <c r="K17" s="94"/>
      <c r="L17" s="94"/>
      <c r="M17" s="94"/>
      <c r="N17" s="43" t="s">
        <v>13</v>
      </c>
      <c r="O17" s="14" t="s">
        <v>14</v>
      </c>
    </row>
    <row r="18" spans="1:15" ht="11.25" customHeight="1" x14ac:dyDescent="0.25">
      <c r="A18" s="15" t="s">
        <v>15</v>
      </c>
      <c r="B18" s="37">
        <f t="shared" ref="B18:E18" si="0">B19+B22+B25</f>
        <v>364578826.81999999</v>
      </c>
      <c r="C18" s="37">
        <f t="shared" si="0"/>
        <v>367172729.52999997</v>
      </c>
      <c r="D18" s="37">
        <f t="shared" si="0"/>
        <v>561678322.43000007</v>
      </c>
      <c r="E18" s="36">
        <f t="shared" si="0"/>
        <v>485277347.87</v>
      </c>
      <c r="F18" s="37">
        <f t="shared" ref="F18:I18" si="1">F19+F22+F25</f>
        <v>421887341.42000002</v>
      </c>
      <c r="G18" s="37">
        <f t="shared" si="1"/>
        <v>377321570.46000004</v>
      </c>
      <c r="H18" s="37">
        <f t="shared" si="1"/>
        <v>376138583.20999998</v>
      </c>
      <c r="I18" s="36">
        <f t="shared" si="1"/>
        <v>386921084.43000001</v>
      </c>
      <c r="J18" s="36">
        <f t="shared" ref="J18:M18" si="2">J19+J22+J25</f>
        <v>553953954.85000002</v>
      </c>
      <c r="K18" s="36">
        <f t="shared" si="2"/>
        <v>395129039.77999997</v>
      </c>
      <c r="L18" s="36">
        <f t="shared" si="2"/>
        <v>398678414.70999998</v>
      </c>
      <c r="M18" s="36">
        <f t="shared" si="2"/>
        <v>397192714.96999997</v>
      </c>
      <c r="N18" s="39">
        <f>SUM(B18:M18)</f>
        <v>5085929930.4800005</v>
      </c>
      <c r="O18" s="36">
        <f t="shared" ref="O18" si="3">O19+O22+O25</f>
        <v>6268604.5800000001</v>
      </c>
    </row>
    <row r="19" spans="1:15" ht="11.25" customHeight="1" x14ac:dyDescent="0.25">
      <c r="A19" s="16" t="s">
        <v>16</v>
      </c>
      <c r="B19" s="35">
        <f t="shared" ref="B19:E19" si="4">SUM(B20:B21)</f>
        <v>166161233.94</v>
      </c>
      <c r="C19" s="35">
        <f t="shared" si="4"/>
        <v>170539470.71000001</v>
      </c>
      <c r="D19" s="35">
        <f t="shared" si="4"/>
        <v>267209081.38999999</v>
      </c>
      <c r="E19" s="34">
        <f t="shared" si="4"/>
        <v>207675018.21000001</v>
      </c>
      <c r="F19" s="35">
        <f t="shared" ref="F19:I19" si="5">SUM(F20:F21)</f>
        <v>218912480.37</v>
      </c>
      <c r="G19" s="35">
        <f t="shared" si="5"/>
        <v>173972551.16</v>
      </c>
      <c r="H19" s="35">
        <f t="shared" si="5"/>
        <v>174552017.12</v>
      </c>
      <c r="I19" s="34">
        <f t="shared" si="5"/>
        <v>181206756.92000002</v>
      </c>
      <c r="J19" s="34">
        <f t="shared" ref="J19:M19" si="6">SUM(J20:J21)</f>
        <v>256474054.10000002</v>
      </c>
      <c r="K19" s="34">
        <f t="shared" si="6"/>
        <v>185290727.34</v>
      </c>
      <c r="L19" s="34">
        <f t="shared" si="6"/>
        <v>193850717.07999998</v>
      </c>
      <c r="M19" s="34">
        <f t="shared" si="6"/>
        <v>193280214.53999999</v>
      </c>
      <c r="N19" s="39">
        <f>SUM(B19:M19)</f>
        <v>2389124322.8800001</v>
      </c>
      <c r="O19" s="34">
        <f t="shared" ref="O19" si="7">SUM(O20:O21)</f>
        <v>2952721.4</v>
      </c>
    </row>
    <row r="20" spans="1:15" ht="11.25" customHeight="1" x14ac:dyDescent="0.25">
      <c r="A20" s="16" t="s">
        <v>17</v>
      </c>
      <c r="B20" s="18">
        <v>141317439.53999999</v>
      </c>
      <c r="C20" s="18">
        <v>145245140.52000001</v>
      </c>
      <c r="D20" s="18">
        <v>217443426.50999999</v>
      </c>
      <c r="E20" s="17">
        <v>176353998.80000001</v>
      </c>
      <c r="F20" s="17">
        <v>190577016</v>
      </c>
      <c r="G20" s="17">
        <v>148442926.40000001</v>
      </c>
      <c r="H20" s="17">
        <v>148818207.08000001</v>
      </c>
      <c r="I20" s="17">
        <v>154387722.11000001</v>
      </c>
      <c r="J20" s="17">
        <v>229267815.18000001</v>
      </c>
      <c r="K20" s="17">
        <v>157961472.09</v>
      </c>
      <c r="L20" s="17">
        <v>166143924.38999999</v>
      </c>
      <c r="M20" s="17">
        <v>165598771.44</v>
      </c>
      <c r="N20" s="39">
        <f t="shared" ref="N20:N31" si="8">SUM(B20:M20)</f>
        <v>2041557860.0599999</v>
      </c>
      <c r="O20" s="17">
        <v>2827099.35</v>
      </c>
    </row>
    <row r="21" spans="1:15" ht="11.25" customHeight="1" x14ac:dyDescent="0.25">
      <c r="A21" s="16" t="s">
        <v>18</v>
      </c>
      <c r="B21" s="18">
        <v>24843794.399999999</v>
      </c>
      <c r="C21" s="18">
        <v>25294330.190000001</v>
      </c>
      <c r="D21" s="18">
        <v>49765654.880000003</v>
      </c>
      <c r="E21" s="17">
        <v>31321019.41</v>
      </c>
      <c r="F21" s="17">
        <v>28335464.370000001</v>
      </c>
      <c r="G21" s="17">
        <v>25529624.760000002</v>
      </c>
      <c r="H21" s="17">
        <v>25733810.039999999</v>
      </c>
      <c r="I21" s="17">
        <v>26819034.809999999</v>
      </c>
      <c r="J21" s="17">
        <v>27206238.920000002</v>
      </c>
      <c r="K21" s="17">
        <v>27329255.25</v>
      </c>
      <c r="L21" s="17">
        <v>27706792.690000001</v>
      </c>
      <c r="M21" s="17">
        <v>27681443.100000001</v>
      </c>
      <c r="N21" s="39">
        <f t="shared" si="8"/>
        <v>347566462.81999999</v>
      </c>
      <c r="O21" s="17">
        <v>125622.05</v>
      </c>
    </row>
    <row r="22" spans="1:15" ht="11.25" customHeight="1" x14ac:dyDescent="0.25">
      <c r="A22" s="16" t="s">
        <v>19</v>
      </c>
      <c r="B22" s="35">
        <f t="shared" ref="B22:E22" si="9">SUM(B23:B24)</f>
        <v>198417592.88</v>
      </c>
      <c r="C22" s="35">
        <f t="shared" si="9"/>
        <v>196633258.81999999</v>
      </c>
      <c r="D22" s="35">
        <f t="shared" si="9"/>
        <v>294469241.04000002</v>
      </c>
      <c r="E22" s="34">
        <f t="shared" si="9"/>
        <v>277602329.65999997</v>
      </c>
      <c r="F22" s="35">
        <f t="shared" ref="F22:I22" si="10">SUM(F23:F24)</f>
        <v>202974861.05000001</v>
      </c>
      <c r="G22" s="35">
        <f t="shared" si="10"/>
        <v>203349019.30000001</v>
      </c>
      <c r="H22" s="35">
        <f t="shared" si="10"/>
        <v>201586566.08999997</v>
      </c>
      <c r="I22" s="34">
        <f t="shared" si="10"/>
        <v>205714327.50999999</v>
      </c>
      <c r="J22" s="34">
        <f t="shared" ref="J22:M22" si="11">SUM(J23:J24)</f>
        <v>297479900.75</v>
      </c>
      <c r="K22" s="34">
        <f t="shared" si="11"/>
        <v>209838312.44</v>
      </c>
      <c r="L22" s="34">
        <f t="shared" si="11"/>
        <v>204827697.63</v>
      </c>
      <c r="M22" s="34">
        <f t="shared" si="11"/>
        <v>203912500.42999998</v>
      </c>
      <c r="N22" s="39">
        <f t="shared" si="8"/>
        <v>2696805607.5999999</v>
      </c>
      <c r="O22" s="34">
        <f>SUM(O23:O26)</f>
        <v>3315883.18</v>
      </c>
    </row>
    <row r="23" spans="1:15" ht="11.25" customHeight="1" x14ac:dyDescent="0.25">
      <c r="A23" s="16" t="s">
        <v>20</v>
      </c>
      <c r="B23" s="18">
        <v>155344777.44</v>
      </c>
      <c r="C23" s="18">
        <v>153487229.49000001</v>
      </c>
      <c r="D23" s="18">
        <v>229729177.74000001</v>
      </c>
      <c r="E23" s="17">
        <v>230059752.38999999</v>
      </c>
      <c r="F23" s="17">
        <v>158687177</v>
      </c>
      <c r="G23" s="17">
        <v>159007139.34999999</v>
      </c>
      <c r="H23" s="17">
        <v>157050814.47999999</v>
      </c>
      <c r="I23" s="17">
        <v>159867445.13</v>
      </c>
      <c r="J23" s="17">
        <v>233680188.63999999</v>
      </c>
      <c r="K23" s="17">
        <v>162971502.22</v>
      </c>
      <c r="L23" s="17">
        <v>159146681.74000001</v>
      </c>
      <c r="M23" s="17">
        <v>158735025.66999999</v>
      </c>
      <c r="N23" s="39">
        <f t="shared" si="8"/>
        <v>2117766911.29</v>
      </c>
      <c r="O23" s="17">
        <v>0</v>
      </c>
    </row>
    <row r="24" spans="1:15" ht="11.25" customHeight="1" x14ac:dyDescent="0.25">
      <c r="A24" s="16" t="s">
        <v>21</v>
      </c>
      <c r="B24" s="18">
        <v>43072815.439999998</v>
      </c>
      <c r="C24" s="18">
        <v>43146029.329999998</v>
      </c>
      <c r="D24" s="18">
        <v>64740063.299999997</v>
      </c>
      <c r="E24" s="17">
        <v>47542577.270000003</v>
      </c>
      <c r="F24" s="17">
        <v>44287684.049999997</v>
      </c>
      <c r="G24" s="17">
        <v>44341879.950000003</v>
      </c>
      <c r="H24" s="17">
        <v>44535751.609999999</v>
      </c>
      <c r="I24" s="17">
        <v>45846882.380000003</v>
      </c>
      <c r="J24" s="17">
        <v>63799712.109999999</v>
      </c>
      <c r="K24" s="17">
        <v>46866810.219999999</v>
      </c>
      <c r="L24" s="17">
        <v>45681015.890000001</v>
      </c>
      <c r="M24" s="17">
        <v>45177474.759999998</v>
      </c>
      <c r="N24" s="39">
        <f t="shared" si="8"/>
        <v>579038696.30999994</v>
      </c>
      <c r="O24" s="17">
        <v>3315883.18</v>
      </c>
    </row>
    <row r="25" spans="1:15" ht="21" x14ac:dyDescent="0.25">
      <c r="A25" s="19" t="s">
        <v>22</v>
      </c>
      <c r="B25" s="18"/>
      <c r="C25" s="18"/>
      <c r="D25" s="18"/>
      <c r="E25" s="17"/>
      <c r="F25" s="18"/>
      <c r="G25" s="18"/>
      <c r="H25" s="18"/>
      <c r="I25" s="17"/>
      <c r="J25" s="17"/>
      <c r="K25" s="17"/>
      <c r="L25" s="17"/>
      <c r="M25" s="17"/>
      <c r="N25" s="39"/>
      <c r="O25" s="17"/>
    </row>
    <row r="26" spans="1:15" ht="13.2" x14ac:dyDescent="0.25">
      <c r="A26" s="16" t="s">
        <v>23</v>
      </c>
      <c r="B26" s="18"/>
      <c r="C26" s="18"/>
      <c r="D26" s="18"/>
      <c r="E26" s="17"/>
      <c r="F26" s="18"/>
      <c r="G26" s="18"/>
      <c r="H26" s="18"/>
      <c r="I26" s="17"/>
      <c r="J26" s="17"/>
      <c r="K26" s="17"/>
      <c r="L26" s="17"/>
      <c r="M26" s="17"/>
      <c r="N26" s="39"/>
      <c r="O26" s="17"/>
    </row>
    <row r="27" spans="1:15" ht="11.25" customHeight="1" x14ac:dyDescent="0.25">
      <c r="A27" s="15" t="s">
        <v>24</v>
      </c>
      <c r="B27" s="34">
        <f t="shared" ref="B27:E27" si="12">SUM(B28:B31)</f>
        <v>2352169.2199999997</v>
      </c>
      <c r="C27" s="34">
        <f t="shared" si="12"/>
        <v>1600110.6400000001</v>
      </c>
      <c r="D27" s="34">
        <f t="shared" si="12"/>
        <v>2190821.0100000002</v>
      </c>
      <c r="E27" s="34">
        <f t="shared" si="12"/>
        <v>82961065.049999997</v>
      </c>
      <c r="F27" s="34">
        <f t="shared" ref="F27:I27" si="13">SUM(F28:F31)</f>
        <v>3284920.51</v>
      </c>
      <c r="G27" s="34">
        <f t="shared" si="13"/>
        <v>4775868.4700000007</v>
      </c>
      <c r="H27" s="34">
        <f t="shared" si="13"/>
        <v>2665425.5099999998</v>
      </c>
      <c r="I27" s="34">
        <f t="shared" si="13"/>
        <v>2470125.2999999998</v>
      </c>
      <c r="J27" s="34">
        <f t="shared" ref="J27:M27" si="14">SUM(J28:J31)</f>
        <v>116717615.77000001</v>
      </c>
      <c r="K27" s="34">
        <f t="shared" si="14"/>
        <v>115040407.12</v>
      </c>
      <c r="L27" s="34">
        <f t="shared" si="14"/>
        <v>50442825.140000001</v>
      </c>
      <c r="M27" s="34">
        <f t="shared" si="14"/>
        <v>2556032.84</v>
      </c>
      <c r="N27" s="39">
        <f t="shared" si="8"/>
        <v>387057386.57999998</v>
      </c>
      <c r="O27" s="34">
        <f>SUM(O28:O31)</f>
        <v>3315883.18</v>
      </c>
    </row>
    <row r="28" spans="1:15" ht="11.25" customHeight="1" x14ac:dyDescent="0.25">
      <c r="A28" s="20" t="s">
        <v>25</v>
      </c>
      <c r="B28" s="18">
        <v>979359.82</v>
      </c>
      <c r="C28" s="18">
        <v>1023938.53</v>
      </c>
      <c r="D28" s="18">
        <v>619723.9</v>
      </c>
      <c r="E28" s="17">
        <v>1012574.28</v>
      </c>
      <c r="F28" s="17">
        <v>185236.4</v>
      </c>
      <c r="G28" s="17">
        <v>878756.54</v>
      </c>
      <c r="H28" s="17">
        <v>958082</v>
      </c>
      <c r="I28" s="17">
        <v>1148035.99</v>
      </c>
      <c r="J28" s="17">
        <v>1382749.68</v>
      </c>
      <c r="K28" s="17">
        <v>643575.61</v>
      </c>
      <c r="L28" s="17">
        <v>2460539.11</v>
      </c>
      <c r="M28" s="17">
        <v>2012266.12</v>
      </c>
      <c r="N28" s="39">
        <f t="shared" si="8"/>
        <v>13304837.98</v>
      </c>
      <c r="O28" s="17">
        <v>0</v>
      </c>
    </row>
    <row r="29" spans="1:15" ht="11.25" customHeight="1" x14ac:dyDescent="0.25">
      <c r="A29" s="20" t="s">
        <v>26</v>
      </c>
      <c r="B29" s="18"/>
      <c r="C29" s="18"/>
      <c r="D29" s="18"/>
      <c r="E29" s="17"/>
      <c r="F29" s="17"/>
      <c r="G29" s="17"/>
      <c r="H29" s="17"/>
      <c r="I29" s="17"/>
      <c r="J29" s="17"/>
      <c r="K29" s="17"/>
      <c r="L29" s="17"/>
      <c r="M29" s="17"/>
      <c r="N29" s="39">
        <f t="shared" si="8"/>
        <v>0</v>
      </c>
      <c r="O29" s="17">
        <v>0</v>
      </c>
    </row>
    <row r="30" spans="1:15" ht="11.25" customHeight="1" x14ac:dyDescent="0.25">
      <c r="A30" s="20" t="s">
        <v>27</v>
      </c>
      <c r="B30" s="18">
        <v>1372809.4</v>
      </c>
      <c r="C30" s="18">
        <v>576172.11</v>
      </c>
      <c r="D30" s="18">
        <v>1571097.11</v>
      </c>
      <c r="E30" s="17">
        <v>81948490.769999996</v>
      </c>
      <c r="F30" s="17">
        <v>3099684.11</v>
      </c>
      <c r="G30" s="17">
        <v>3897111.93</v>
      </c>
      <c r="H30" s="17">
        <v>1707343.51</v>
      </c>
      <c r="I30" s="17">
        <v>1322089.31</v>
      </c>
      <c r="J30" s="17">
        <v>880859.91</v>
      </c>
      <c r="K30" s="17">
        <v>1532854.08</v>
      </c>
      <c r="L30" s="17">
        <v>182286.03</v>
      </c>
      <c r="M30" s="17">
        <v>543766.72</v>
      </c>
      <c r="N30" s="39">
        <f t="shared" si="8"/>
        <v>98634564.99000001</v>
      </c>
      <c r="O30" s="17">
        <v>3315883.18</v>
      </c>
    </row>
    <row r="31" spans="1:15" ht="11.25" customHeight="1" x14ac:dyDescent="0.25">
      <c r="A31" s="21" t="s">
        <v>28</v>
      </c>
      <c r="B31" s="18"/>
      <c r="C31" s="18"/>
      <c r="D31" s="18"/>
      <c r="E31" s="17"/>
      <c r="F31" s="17"/>
      <c r="G31" s="17"/>
      <c r="H31" s="17"/>
      <c r="I31" s="17"/>
      <c r="J31" s="17">
        <v>114454006.18000001</v>
      </c>
      <c r="K31" s="17">
        <v>112863977.43000001</v>
      </c>
      <c r="L31" s="17">
        <v>47800000</v>
      </c>
      <c r="M31" s="17"/>
      <c r="N31" s="39">
        <f t="shared" si="8"/>
        <v>275117983.61000001</v>
      </c>
      <c r="O31" s="17">
        <v>0</v>
      </c>
    </row>
    <row r="32" spans="1:15" ht="11.25" customHeight="1" x14ac:dyDescent="0.25">
      <c r="A32" s="23" t="s">
        <v>29</v>
      </c>
      <c r="B32" s="40">
        <f t="shared" ref="B32:E32" si="15">B18-B27</f>
        <v>362226657.59999996</v>
      </c>
      <c r="C32" s="40">
        <f t="shared" si="15"/>
        <v>365572618.88999999</v>
      </c>
      <c r="D32" s="40">
        <f t="shared" si="15"/>
        <v>559487501.42000008</v>
      </c>
      <c r="E32" s="40">
        <f t="shared" si="15"/>
        <v>402316282.81999999</v>
      </c>
      <c r="F32" s="40">
        <f t="shared" ref="F32:O32" si="16">F18-F27</f>
        <v>418602420.91000003</v>
      </c>
      <c r="G32" s="40">
        <f t="shared" si="16"/>
        <v>372545701.99000001</v>
      </c>
      <c r="H32" s="40">
        <f t="shared" si="16"/>
        <v>373473157.69999999</v>
      </c>
      <c r="I32" s="40">
        <f t="shared" si="16"/>
        <v>384450959.13</v>
      </c>
      <c r="J32" s="40">
        <f t="shared" ref="J32:M32" si="17">J18-J27</f>
        <v>437236339.08000004</v>
      </c>
      <c r="K32" s="40">
        <f t="shared" si="17"/>
        <v>280088632.65999997</v>
      </c>
      <c r="L32" s="40">
        <f t="shared" si="17"/>
        <v>348235589.56999999</v>
      </c>
      <c r="M32" s="40">
        <f t="shared" si="17"/>
        <v>394636682.13</v>
      </c>
      <c r="N32" s="41">
        <f t="shared" si="16"/>
        <v>4698872543.9000006</v>
      </c>
      <c r="O32" s="42">
        <f t="shared" si="16"/>
        <v>2952721.4</v>
      </c>
    </row>
    <row r="33" spans="1:15" ht="11.25" customHeight="1" x14ac:dyDescent="0.25">
      <c r="A33" s="24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6"/>
    </row>
    <row r="34" spans="1:15" ht="11.25" customHeight="1" x14ac:dyDescent="0.25">
      <c r="A34" s="31" t="s">
        <v>30</v>
      </c>
      <c r="B34" s="96"/>
      <c r="C34" s="96"/>
      <c r="D34" s="96"/>
      <c r="E34" s="97" t="s">
        <v>32</v>
      </c>
      <c r="F34" s="96"/>
      <c r="G34" s="96"/>
      <c r="H34" s="96"/>
      <c r="I34" s="96"/>
      <c r="J34" s="96"/>
      <c r="K34" s="96"/>
      <c r="L34" s="96"/>
      <c r="M34" s="96"/>
      <c r="N34" s="96"/>
      <c r="O34" s="98"/>
    </row>
    <row r="35" spans="1:15" ht="11.25" customHeight="1" x14ac:dyDescent="0.25">
      <c r="A35" s="24" t="s">
        <v>33</v>
      </c>
      <c r="B35" s="27"/>
      <c r="C35" s="27"/>
      <c r="D35" s="28">
        <v>1619262389000</v>
      </c>
      <c r="E35" s="108" t="s">
        <v>34</v>
      </c>
      <c r="F35" s="109"/>
      <c r="G35" s="109"/>
      <c r="H35" s="109"/>
      <c r="I35" s="109"/>
      <c r="J35" s="109"/>
      <c r="K35" s="109"/>
      <c r="L35" s="109"/>
      <c r="M35" s="109"/>
      <c r="N35" s="109"/>
      <c r="O35" s="110"/>
    </row>
    <row r="36" spans="1:15" ht="13.2" x14ac:dyDescent="0.25">
      <c r="A36" s="29" t="s">
        <v>35</v>
      </c>
      <c r="B36" s="32"/>
      <c r="C36" s="32"/>
      <c r="D36" s="38">
        <f>N32+O32</f>
        <v>4701825265.3000002</v>
      </c>
      <c r="E36" s="99">
        <f>D36/D35</f>
        <v>2.9036833667233411E-3</v>
      </c>
      <c r="F36" s="100"/>
      <c r="G36" s="100"/>
      <c r="H36" s="100"/>
      <c r="I36" s="100"/>
      <c r="J36" s="100"/>
      <c r="K36" s="100"/>
      <c r="L36" s="100"/>
      <c r="M36" s="100"/>
      <c r="N36" s="100"/>
      <c r="O36" s="101"/>
    </row>
    <row r="37" spans="1:15" ht="11.25" customHeight="1" x14ac:dyDescent="0.25">
      <c r="A37" s="24" t="s">
        <v>36</v>
      </c>
      <c r="B37" s="25"/>
      <c r="C37" s="25"/>
      <c r="D37" s="28">
        <f>D35*E37</f>
        <v>13925656545.4</v>
      </c>
      <c r="E37" s="102">
        <v>8.6E-3</v>
      </c>
      <c r="F37" s="103"/>
      <c r="G37" s="103"/>
      <c r="H37" s="103"/>
      <c r="I37" s="103"/>
      <c r="J37" s="103"/>
      <c r="K37" s="103"/>
      <c r="L37" s="103"/>
      <c r="M37" s="103"/>
      <c r="N37" s="103"/>
      <c r="O37" s="104"/>
    </row>
    <row r="38" spans="1:15" ht="11.25" customHeight="1" x14ac:dyDescent="0.25">
      <c r="A38" s="24" t="s">
        <v>37</v>
      </c>
      <c r="B38" s="25"/>
      <c r="C38" s="25"/>
      <c r="D38" s="28">
        <f>D35*E38</f>
        <v>13229373718.130001</v>
      </c>
      <c r="E38" s="105">
        <f>E37*0.95</f>
        <v>8.1700000000000002E-3</v>
      </c>
      <c r="F38" s="106"/>
      <c r="G38" s="106"/>
      <c r="H38" s="106"/>
      <c r="I38" s="106"/>
      <c r="J38" s="106"/>
      <c r="K38" s="106"/>
      <c r="L38" s="106"/>
      <c r="M38" s="106"/>
      <c r="N38" s="106"/>
      <c r="O38" s="107"/>
    </row>
    <row r="39" spans="1:15" ht="11.25" customHeight="1" x14ac:dyDescent="0.25">
      <c r="A39" s="24" t="s">
        <v>38</v>
      </c>
      <c r="B39" s="25"/>
      <c r="C39" s="25"/>
      <c r="D39" s="28">
        <f>D35*E39</f>
        <v>12533090890.860001</v>
      </c>
      <c r="E39" s="105">
        <f>E37*0.9</f>
        <v>7.7400000000000004E-3</v>
      </c>
      <c r="F39" s="106"/>
      <c r="G39" s="106"/>
      <c r="H39" s="106"/>
      <c r="I39" s="106"/>
      <c r="J39" s="106"/>
      <c r="K39" s="106"/>
      <c r="L39" s="106"/>
      <c r="M39" s="106"/>
      <c r="N39" s="106"/>
      <c r="O39" s="107"/>
    </row>
    <row r="40" spans="1:15" ht="11.25" customHeight="1" x14ac:dyDescent="0.25">
      <c r="A40" s="33" t="s">
        <v>114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</row>
    <row r="41" spans="1:15" ht="22.5" customHeight="1" x14ac:dyDescent="0.25">
      <c r="A41" s="95" t="s">
        <v>39</v>
      </c>
      <c r="B41" s="95"/>
      <c r="C41" s="95"/>
      <c r="D41" s="95"/>
      <c r="E41" s="95"/>
      <c r="F41" s="95"/>
      <c r="G41" s="95"/>
      <c r="H41" s="95"/>
      <c r="I41" s="95"/>
      <c r="J41" s="95"/>
      <c r="K41" s="95"/>
      <c r="L41" s="95"/>
      <c r="M41" s="95"/>
      <c r="N41" s="95"/>
      <c r="O41" s="95"/>
    </row>
    <row r="42" spans="1:15" ht="11.25" customHeight="1" x14ac:dyDescent="0.25">
      <c r="A42" s="80" t="s">
        <v>40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</row>
    <row r="46" spans="1:15" ht="11.25" customHeight="1" x14ac:dyDescent="0.3">
      <c r="A46" s="81" t="s">
        <v>107</v>
      </c>
      <c r="B46"/>
      <c r="C46"/>
      <c r="D46"/>
    </row>
    <row r="47" spans="1:15" ht="11.25" customHeight="1" x14ac:dyDescent="0.3">
      <c r="A47" s="81" t="s">
        <v>108</v>
      </c>
      <c r="B47"/>
      <c r="C47"/>
      <c r="D47"/>
    </row>
    <row r="48" spans="1:15" ht="11.25" customHeight="1" x14ac:dyDescent="0.3">
      <c r="A48" s="82"/>
      <c r="B48"/>
      <c r="C48"/>
      <c r="D48"/>
    </row>
    <row r="49" spans="1:1" ht="11.25" customHeight="1" x14ac:dyDescent="0.25">
      <c r="A49" s="82"/>
    </row>
    <row r="50" spans="1:1" ht="11.25" customHeight="1" x14ac:dyDescent="0.25">
      <c r="A50" s="82"/>
    </row>
    <row r="51" spans="1:1" ht="11.25" customHeight="1" x14ac:dyDescent="0.25">
      <c r="A51" s="82"/>
    </row>
    <row r="52" spans="1:1" ht="11.25" customHeight="1" x14ac:dyDescent="0.25">
      <c r="A52" s="82" t="s">
        <v>115</v>
      </c>
    </row>
    <row r="53" spans="1:1" ht="11.25" customHeight="1" x14ac:dyDescent="0.25">
      <c r="A53" s="83" t="s">
        <v>116</v>
      </c>
    </row>
  </sheetData>
  <mergeCells count="29">
    <mergeCell ref="A41:O41"/>
    <mergeCell ref="F14:F17"/>
    <mergeCell ref="G14:G17"/>
    <mergeCell ref="H14:H17"/>
    <mergeCell ref="I14:I17"/>
    <mergeCell ref="B34:D34"/>
    <mergeCell ref="E34:O34"/>
    <mergeCell ref="J14:J17"/>
    <mergeCell ref="K14:K17"/>
    <mergeCell ref="L14:L17"/>
    <mergeCell ref="M14:M17"/>
    <mergeCell ref="E36:O36"/>
    <mergeCell ref="E37:O37"/>
    <mergeCell ref="E38:O38"/>
    <mergeCell ref="E39:O39"/>
    <mergeCell ref="E35:O35"/>
    <mergeCell ref="B11:O11"/>
    <mergeCell ref="B12:O12"/>
    <mergeCell ref="B13:N13"/>
    <mergeCell ref="B14:B17"/>
    <mergeCell ref="C14:C17"/>
    <mergeCell ref="D14:D17"/>
    <mergeCell ref="E14:E17"/>
    <mergeCell ref="A8:O8"/>
    <mergeCell ref="A3:O3"/>
    <mergeCell ref="A4:O4"/>
    <mergeCell ref="A5:O5"/>
    <mergeCell ref="A6:O6"/>
    <mergeCell ref="A7:O7"/>
  </mergeCells>
  <phoneticPr fontId="8" type="noConversion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49"/>
  <sheetViews>
    <sheetView showGridLines="0" topLeftCell="A3" zoomScale="88" zoomScaleNormal="100" zoomScaleSheetLayoutView="100" workbookViewId="0">
      <selection activeCell="D40" sqref="D40"/>
    </sheetView>
  </sheetViews>
  <sheetFormatPr defaultColWidth="9.109375" defaultRowHeight="11.25" customHeight="1" x14ac:dyDescent="0.2"/>
  <cols>
    <col min="1" max="1" width="46.109375" style="2" customWidth="1"/>
    <col min="2" max="2" width="16.5546875" style="2" customWidth="1"/>
    <col min="3" max="5" width="12.5546875" style="2" customWidth="1"/>
    <col min="6" max="6" width="11.44140625" style="2" customWidth="1"/>
    <col min="7" max="7" width="19.5546875" style="2" customWidth="1"/>
    <col min="8" max="8" width="14.5546875" style="2" customWidth="1"/>
    <col min="9" max="10" width="16.5546875" style="2" customWidth="1"/>
    <col min="11" max="11" width="9.109375" style="2"/>
    <col min="12" max="12" width="11.6640625" style="2" bestFit="1" customWidth="1"/>
    <col min="13" max="16384" width="9.109375" style="2"/>
  </cols>
  <sheetData>
    <row r="1" spans="1:12" ht="15.6" x14ac:dyDescent="0.3">
      <c r="A1" s="111" t="s">
        <v>43</v>
      </c>
      <c r="B1" s="111"/>
      <c r="C1" s="111"/>
      <c r="D1" s="111"/>
      <c r="E1" s="111"/>
      <c r="F1" s="111"/>
      <c r="G1" s="111"/>
    </row>
    <row r="2" spans="1:12" ht="11.25" customHeight="1" x14ac:dyDescent="0.2">
      <c r="A2" s="84"/>
      <c r="B2" s="84"/>
      <c r="C2" s="84"/>
      <c r="D2" s="84"/>
      <c r="E2" s="84"/>
      <c r="F2" s="84"/>
      <c r="G2" s="84"/>
    </row>
    <row r="3" spans="1:12" ht="11.25" customHeight="1" x14ac:dyDescent="0.2">
      <c r="A3" s="84" t="s">
        <v>41</v>
      </c>
      <c r="B3" s="84"/>
      <c r="C3" s="84"/>
      <c r="D3" s="84"/>
      <c r="E3" s="84"/>
      <c r="F3" s="84"/>
      <c r="G3" s="84"/>
    </row>
    <row r="4" spans="1:12" ht="11.25" customHeight="1" x14ac:dyDescent="0.2">
      <c r="A4" s="84" t="s">
        <v>42</v>
      </c>
      <c r="B4" s="84"/>
      <c r="C4" s="84"/>
      <c r="D4" s="84"/>
      <c r="E4" s="84"/>
      <c r="F4" s="84"/>
      <c r="G4" s="84"/>
    </row>
    <row r="5" spans="1:12" ht="11.25" customHeight="1" x14ac:dyDescent="0.2">
      <c r="A5" s="44" t="s">
        <v>1</v>
      </c>
      <c r="B5" s="44"/>
      <c r="C5" s="44"/>
      <c r="D5" s="44"/>
      <c r="E5" s="44"/>
      <c r="F5" s="44"/>
      <c r="G5" s="44"/>
    </row>
    <row r="6" spans="1:12" ht="11.25" customHeight="1" x14ac:dyDescent="0.2">
      <c r="A6" s="85" t="s">
        <v>44</v>
      </c>
      <c r="B6" s="85"/>
      <c r="C6" s="85"/>
      <c r="D6" s="85"/>
      <c r="E6" s="85"/>
      <c r="F6" s="85"/>
      <c r="G6" s="85"/>
    </row>
    <row r="7" spans="1:12" ht="11.25" customHeight="1" x14ac:dyDescent="0.2">
      <c r="A7" s="84" t="s">
        <v>3</v>
      </c>
      <c r="B7" s="84"/>
      <c r="C7" s="84"/>
      <c r="D7" s="84"/>
      <c r="E7" s="84"/>
      <c r="F7" s="84"/>
      <c r="G7" s="84"/>
    </row>
    <row r="8" spans="1:12" ht="11.25" customHeight="1" x14ac:dyDescent="0.2">
      <c r="A8" s="84" t="s">
        <v>97</v>
      </c>
      <c r="B8" s="84"/>
      <c r="C8" s="84"/>
      <c r="D8" s="84"/>
      <c r="E8" s="84"/>
      <c r="F8" s="84"/>
      <c r="G8" s="84"/>
    </row>
    <row r="9" spans="1:12" ht="11.25" customHeight="1" x14ac:dyDescent="0.2">
      <c r="A9" s="112"/>
      <c r="B9" s="112"/>
      <c r="C9" s="112"/>
      <c r="D9" s="112"/>
      <c r="E9" s="112"/>
      <c r="F9" s="112"/>
      <c r="G9" s="112"/>
    </row>
    <row r="10" spans="1:12" ht="11.25" customHeight="1" x14ac:dyDescent="0.2">
      <c r="A10" s="113" t="s">
        <v>45</v>
      </c>
      <c r="B10" s="113"/>
      <c r="C10" s="84"/>
      <c r="D10" s="44"/>
      <c r="E10" s="44"/>
      <c r="F10" s="44"/>
      <c r="I10" s="5"/>
      <c r="J10" s="5">
        <v>1</v>
      </c>
    </row>
    <row r="11" spans="1:12" ht="15" customHeight="1" x14ac:dyDescent="0.2">
      <c r="A11" s="114" t="s">
        <v>46</v>
      </c>
      <c r="B11" s="116" t="s">
        <v>47</v>
      </c>
      <c r="C11" s="118" t="s">
        <v>48</v>
      </c>
      <c r="D11" s="119"/>
      <c r="E11" s="119"/>
      <c r="F11" s="120"/>
      <c r="G11" s="121" t="s">
        <v>49</v>
      </c>
      <c r="H11" s="123" t="s">
        <v>50</v>
      </c>
      <c r="I11" s="123" t="s">
        <v>51</v>
      </c>
      <c r="J11" s="116" t="s">
        <v>52</v>
      </c>
    </row>
    <row r="12" spans="1:12" ht="24.9" customHeight="1" x14ac:dyDescent="0.2">
      <c r="A12" s="115"/>
      <c r="B12" s="117"/>
      <c r="C12" s="125" t="s">
        <v>53</v>
      </c>
      <c r="D12" s="125"/>
      <c r="E12" s="116" t="s">
        <v>54</v>
      </c>
      <c r="F12" s="116" t="s">
        <v>55</v>
      </c>
      <c r="G12" s="122"/>
      <c r="H12" s="124"/>
      <c r="I12" s="124"/>
      <c r="J12" s="117"/>
    </row>
    <row r="13" spans="1:12" ht="49.5" customHeight="1" x14ac:dyDescent="0.2">
      <c r="A13" s="115"/>
      <c r="B13" s="117"/>
      <c r="C13" s="45" t="s">
        <v>56</v>
      </c>
      <c r="D13" s="45" t="s">
        <v>57</v>
      </c>
      <c r="E13" s="117"/>
      <c r="F13" s="117"/>
      <c r="G13" s="122"/>
      <c r="H13" s="124"/>
      <c r="I13" s="124"/>
      <c r="J13" s="117"/>
    </row>
    <row r="14" spans="1:12" ht="15.75" customHeight="1" x14ac:dyDescent="0.2">
      <c r="A14" s="115"/>
      <c r="B14" s="46" t="s">
        <v>13</v>
      </c>
      <c r="C14" s="47" t="s">
        <v>14</v>
      </c>
      <c r="D14" s="47" t="s">
        <v>58</v>
      </c>
      <c r="E14" s="48" t="s">
        <v>59</v>
      </c>
      <c r="F14" s="49" t="s">
        <v>60</v>
      </c>
      <c r="G14" s="50" t="s">
        <v>61</v>
      </c>
      <c r="H14" s="48" t="s">
        <v>62</v>
      </c>
      <c r="I14" s="51"/>
      <c r="J14" s="47" t="s">
        <v>63</v>
      </c>
    </row>
    <row r="15" spans="1:12" ht="11.25" customHeight="1" x14ac:dyDescent="0.2">
      <c r="A15" s="55" t="s">
        <v>64</v>
      </c>
      <c r="B15" s="52">
        <f t="shared" ref="B15:I15" si="0">SUM(B16)</f>
        <v>928697380.90999997</v>
      </c>
      <c r="C15" s="52">
        <f t="shared" si="0"/>
        <v>7093845.0499999998</v>
      </c>
      <c r="D15" s="52">
        <f t="shared" si="0"/>
        <v>13880898.460000001</v>
      </c>
      <c r="E15" s="52">
        <f t="shared" si="0"/>
        <v>45762480.479999997</v>
      </c>
      <c r="F15" s="52">
        <f t="shared" si="0"/>
        <v>7915303.2100000102</v>
      </c>
      <c r="G15" s="52">
        <f t="shared" si="0"/>
        <v>854044853.71000004</v>
      </c>
      <c r="H15" s="52">
        <f t="shared" si="0"/>
        <v>239509265.21000001</v>
      </c>
      <c r="I15" s="52">
        <f t="shared" si="0"/>
        <v>0</v>
      </c>
      <c r="J15" s="52">
        <f>SUM(J16)</f>
        <v>614535588.5</v>
      </c>
    </row>
    <row r="16" spans="1:12" ht="11.25" customHeight="1" x14ac:dyDescent="0.2">
      <c r="A16" s="56" t="s">
        <v>76</v>
      </c>
      <c r="B16" s="61">
        <v>928697380.90999997</v>
      </c>
      <c r="C16" s="61">
        <v>7093845.0499999998</v>
      </c>
      <c r="D16" s="61">
        <v>13880898.460000001</v>
      </c>
      <c r="E16" s="61">
        <v>45762480.479999997</v>
      </c>
      <c r="F16" s="61">
        <v>7915303.2100000102</v>
      </c>
      <c r="G16" s="62">
        <v>854044853.71000004</v>
      </c>
      <c r="H16" s="53">
        <v>239509265.21000001</v>
      </c>
      <c r="I16" s="54">
        <v>0</v>
      </c>
      <c r="J16" s="53">
        <f>G16-H16</f>
        <v>614535588.5</v>
      </c>
      <c r="L16" s="79"/>
    </row>
    <row r="17" spans="1:10" ht="11.25" customHeight="1" x14ac:dyDescent="0.2">
      <c r="A17" s="55" t="s">
        <v>65</v>
      </c>
      <c r="B17" s="63">
        <f t="shared" ref="B17:I17" si="1">SUM(B18:B26)</f>
        <v>372007815.03999996</v>
      </c>
      <c r="C17" s="63">
        <f t="shared" si="1"/>
        <v>90933.6</v>
      </c>
      <c r="D17" s="63">
        <f t="shared" si="1"/>
        <v>26140.61</v>
      </c>
      <c r="E17" s="63">
        <f t="shared" si="1"/>
        <v>84769.97</v>
      </c>
      <c r="F17" s="63">
        <f t="shared" si="1"/>
        <v>64360812.339999996</v>
      </c>
      <c r="G17" s="63">
        <f t="shared" si="1"/>
        <v>307445158.51999998</v>
      </c>
      <c r="H17" s="63">
        <f t="shared" si="1"/>
        <v>3616661.4</v>
      </c>
      <c r="I17" s="63">
        <f t="shared" si="1"/>
        <v>0</v>
      </c>
      <c r="J17" s="63">
        <f>SUM(J18:J26)</f>
        <v>303828497.12</v>
      </c>
    </row>
    <row r="18" spans="1:10" ht="11.25" customHeight="1" x14ac:dyDescent="0.2">
      <c r="A18" s="64" t="s">
        <v>78</v>
      </c>
      <c r="B18" s="65">
        <v>52320030.780000001</v>
      </c>
      <c r="C18" s="65">
        <v>28361.66</v>
      </c>
      <c r="D18" s="65"/>
      <c r="E18" s="65"/>
      <c r="F18" s="65"/>
      <c r="G18" s="65">
        <v>52291669.119999997</v>
      </c>
      <c r="H18" s="65">
        <v>130811.21</v>
      </c>
      <c r="I18" s="65"/>
      <c r="J18" s="65">
        <f>G18-H18</f>
        <v>52160857.909999996</v>
      </c>
    </row>
    <row r="19" spans="1:10" ht="11.25" customHeight="1" x14ac:dyDescent="0.2">
      <c r="A19" s="64" t="s">
        <v>66</v>
      </c>
      <c r="B19" s="65">
        <v>131308.01999999999</v>
      </c>
      <c r="C19" s="65">
        <v>1016.69</v>
      </c>
      <c r="D19" s="65"/>
      <c r="E19" s="65"/>
      <c r="F19" s="65">
        <v>54128.76</v>
      </c>
      <c r="G19" s="65">
        <v>76162.570000000007</v>
      </c>
      <c r="H19" s="65"/>
      <c r="I19" s="65"/>
      <c r="J19" s="65">
        <f>G19-H19</f>
        <v>76162.570000000007</v>
      </c>
    </row>
    <row r="20" spans="1:10" ht="11.25" customHeight="1" x14ac:dyDescent="0.2">
      <c r="A20" s="64" t="s">
        <v>67</v>
      </c>
      <c r="B20" s="65">
        <v>255249792.66</v>
      </c>
      <c r="C20" s="65">
        <v>61555.25</v>
      </c>
      <c r="D20" s="65">
        <v>26140.61</v>
      </c>
      <c r="E20" s="65">
        <v>84769.97</v>
      </c>
      <c r="F20" s="65"/>
      <c r="G20" s="65">
        <v>255077326.83000001</v>
      </c>
      <c r="H20" s="65">
        <v>3485850.19</v>
      </c>
      <c r="I20" s="65"/>
      <c r="J20" s="65">
        <f>G20-H20</f>
        <v>251591476.64000002</v>
      </c>
    </row>
    <row r="21" spans="1:10" ht="11.25" customHeight="1" x14ac:dyDescent="0.2">
      <c r="A21" s="64" t="s">
        <v>68</v>
      </c>
      <c r="B21" s="65"/>
      <c r="C21" s="65"/>
      <c r="D21" s="65"/>
      <c r="E21" s="65"/>
      <c r="F21" s="65"/>
      <c r="G21" s="65"/>
      <c r="H21" s="65"/>
      <c r="I21" s="65"/>
      <c r="J21" s="65">
        <f t="shared" ref="J21:J26" si="2">G21-H21</f>
        <v>0</v>
      </c>
    </row>
    <row r="22" spans="1:10" ht="11.25" customHeight="1" x14ac:dyDescent="0.2">
      <c r="A22" s="64" t="s">
        <v>69</v>
      </c>
      <c r="B22" s="65"/>
      <c r="C22" s="65"/>
      <c r="D22" s="65"/>
      <c r="E22" s="65"/>
      <c r="F22" s="65"/>
      <c r="G22" s="65"/>
      <c r="H22" s="65"/>
      <c r="I22" s="65"/>
      <c r="J22" s="65">
        <f t="shared" si="2"/>
        <v>0</v>
      </c>
    </row>
    <row r="23" spans="1:10" ht="11.25" customHeight="1" x14ac:dyDescent="0.2">
      <c r="A23" s="64" t="s">
        <v>70</v>
      </c>
      <c r="B23" s="65"/>
      <c r="C23" s="65"/>
      <c r="D23" s="65"/>
      <c r="E23" s="65"/>
      <c r="F23" s="65"/>
      <c r="G23" s="65"/>
      <c r="H23" s="65"/>
      <c r="I23" s="65"/>
      <c r="J23" s="65">
        <f t="shared" si="2"/>
        <v>0</v>
      </c>
    </row>
    <row r="24" spans="1:10" ht="11.25" customHeight="1" x14ac:dyDescent="0.2">
      <c r="A24" s="64" t="s">
        <v>71</v>
      </c>
      <c r="B24" s="65"/>
      <c r="C24" s="65"/>
      <c r="D24" s="65"/>
      <c r="E24" s="65"/>
      <c r="F24" s="65"/>
      <c r="G24" s="65"/>
      <c r="H24" s="65"/>
      <c r="I24" s="65"/>
      <c r="J24" s="65">
        <f>G24-H24</f>
        <v>0</v>
      </c>
    </row>
    <row r="25" spans="1:10" ht="11.25" customHeight="1" x14ac:dyDescent="0.2">
      <c r="A25" s="64" t="s">
        <v>72</v>
      </c>
      <c r="B25" s="65">
        <v>64306683.579999998</v>
      </c>
      <c r="C25" s="65"/>
      <c r="D25" s="65"/>
      <c r="E25" s="65"/>
      <c r="F25" s="65">
        <v>64306683.579999998</v>
      </c>
      <c r="G25" s="65"/>
      <c r="H25" s="65"/>
      <c r="I25" s="65"/>
      <c r="J25" s="65">
        <f t="shared" si="2"/>
        <v>0</v>
      </c>
    </row>
    <row r="26" spans="1:10" s="4" customFormat="1" ht="11.25" customHeight="1" x14ac:dyDescent="0.2">
      <c r="A26" s="66" t="s">
        <v>73</v>
      </c>
      <c r="B26" s="65"/>
      <c r="C26" s="65"/>
      <c r="D26" s="65"/>
      <c r="E26" s="65"/>
      <c r="F26" s="65"/>
      <c r="G26" s="65"/>
      <c r="H26" s="65"/>
      <c r="I26" s="65"/>
      <c r="J26" s="65">
        <f t="shared" si="2"/>
        <v>0</v>
      </c>
    </row>
    <row r="27" spans="1:10" ht="11.25" customHeight="1" x14ac:dyDescent="0.2">
      <c r="A27" s="57" t="s">
        <v>74</v>
      </c>
      <c r="B27" s="67">
        <f t="shared" ref="B27:I27" si="3">B17+B15</f>
        <v>1300705195.9499998</v>
      </c>
      <c r="C27" s="67">
        <f t="shared" si="3"/>
        <v>7184778.6499999994</v>
      </c>
      <c r="D27" s="67">
        <f t="shared" si="3"/>
        <v>13907039.07</v>
      </c>
      <c r="E27" s="67">
        <f t="shared" si="3"/>
        <v>45847250.449999996</v>
      </c>
      <c r="F27" s="67">
        <f t="shared" si="3"/>
        <v>72276115.550000012</v>
      </c>
      <c r="G27" s="67">
        <f t="shared" si="3"/>
        <v>1161490012.23</v>
      </c>
      <c r="H27" s="67">
        <f t="shared" si="3"/>
        <v>243125926.61000001</v>
      </c>
      <c r="I27" s="67">
        <f t="shared" si="3"/>
        <v>0</v>
      </c>
      <c r="J27" s="67">
        <f>J17+J15</f>
        <v>918364085.62</v>
      </c>
    </row>
    <row r="28" spans="1:10" ht="11.25" customHeight="1" x14ac:dyDescent="0.2">
      <c r="A28" s="33" t="s">
        <v>98</v>
      </c>
      <c r="B28" s="33"/>
      <c r="C28" s="33"/>
      <c r="D28" s="33"/>
      <c r="E28" s="33"/>
    </row>
    <row r="29" spans="1:10" ht="11.25" customHeight="1" x14ac:dyDescent="0.2">
      <c r="A29" s="84" t="s">
        <v>40</v>
      </c>
      <c r="B29" s="84"/>
      <c r="C29" s="84"/>
      <c r="D29" s="44"/>
      <c r="E29" s="44"/>
      <c r="F29" s="44"/>
      <c r="G29" s="44"/>
    </row>
    <row r="30" spans="1:10" ht="11.25" customHeight="1" x14ac:dyDescent="0.2">
      <c r="A30" s="2" t="s">
        <v>75</v>
      </c>
      <c r="G30" s="79"/>
    </row>
    <row r="31" spans="1:10" ht="11.25" customHeight="1" x14ac:dyDescent="0.2">
      <c r="A31" s="60"/>
      <c r="B31" s="59"/>
      <c r="C31" s="58"/>
      <c r="D31" s="58"/>
      <c r="E31" s="58"/>
      <c r="F31" s="58"/>
      <c r="G31" s="79"/>
      <c r="H31" s="79"/>
    </row>
    <row r="32" spans="1:10" ht="11.25" customHeight="1" x14ac:dyDescent="0.2">
      <c r="G32" s="79"/>
    </row>
    <row r="33" spans="1:7" ht="11.25" customHeight="1" x14ac:dyDescent="0.25">
      <c r="A33" s="3"/>
      <c r="B33" s="3"/>
      <c r="C33" s="3"/>
      <c r="G33" s="79"/>
    </row>
    <row r="34" spans="1:7" ht="11.25" customHeight="1" x14ac:dyDescent="0.25">
      <c r="A34" s="68" t="s">
        <v>100</v>
      </c>
      <c r="B34" s="3"/>
      <c r="C34" s="3"/>
      <c r="G34" s="79"/>
    </row>
    <row r="35" spans="1:7" ht="11.25" customHeight="1" x14ac:dyDescent="0.25">
      <c r="A35" s="68" t="s">
        <v>99</v>
      </c>
      <c r="B35" s="3"/>
      <c r="C35" s="3"/>
      <c r="G35" s="79"/>
    </row>
    <row r="36" spans="1:7" ht="11.25" customHeight="1" x14ac:dyDescent="0.25">
      <c r="A36" s="69"/>
      <c r="B36" s="3"/>
      <c r="C36" s="3"/>
      <c r="G36" s="79"/>
    </row>
    <row r="37" spans="1:7" ht="11.25" customHeight="1" x14ac:dyDescent="0.25">
      <c r="A37" s="69"/>
      <c r="B37" s="3"/>
      <c r="C37" s="3"/>
    </row>
    <row r="38" spans="1:7" ht="11.25" customHeight="1" x14ac:dyDescent="0.25">
      <c r="A38" s="69"/>
      <c r="B38" s="3"/>
      <c r="C38" s="3"/>
    </row>
    <row r="39" spans="1:7" ht="11.25" customHeight="1" x14ac:dyDescent="0.25">
      <c r="A39" s="69"/>
      <c r="B39" s="3"/>
      <c r="C39" s="3"/>
    </row>
    <row r="40" spans="1:7" ht="11.25" customHeight="1" x14ac:dyDescent="0.25">
      <c r="A40" s="69" t="s">
        <v>101</v>
      </c>
      <c r="B40" s="3"/>
      <c r="C40" s="3"/>
    </row>
    <row r="41" spans="1:7" ht="11.25" customHeight="1" x14ac:dyDescent="0.25">
      <c r="A41" s="70" t="s">
        <v>102</v>
      </c>
      <c r="B41" s="3"/>
      <c r="C41" s="3"/>
    </row>
    <row r="42" spans="1:7" ht="11.25" customHeight="1" x14ac:dyDescent="0.25">
      <c r="A42" s="3"/>
      <c r="B42" s="3"/>
      <c r="C42" s="3"/>
    </row>
    <row r="49" spans="2:10" ht="11.25" customHeight="1" x14ac:dyDescent="0.2">
      <c r="B49" s="79"/>
      <c r="C49" s="79"/>
      <c r="D49" s="79"/>
      <c r="E49" s="79"/>
      <c r="F49" s="79"/>
      <c r="G49" s="79"/>
      <c r="H49" s="79"/>
      <c r="I49" s="79"/>
      <c r="J49" s="79"/>
    </row>
  </sheetData>
  <mergeCells count="20">
    <mergeCell ref="A29:C29"/>
    <mergeCell ref="H11:H13"/>
    <mergeCell ref="I11:I13"/>
    <mergeCell ref="J11:J13"/>
    <mergeCell ref="C12:D12"/>
    <mergeCell ref="E12:E13"/>
    <mergeCell ref="F12:F13"/>
    <mergeCell ref="A8:G8"/>
    <mergeCell ref="A9:G9"/>
    <mergeCell ref="A10:C10"/>
    <mergeCell ref="A11:A14"/>
    <mergeCell ref="B11:B13"/>
    <mergeCell ref="C11:F11"/>
    <mergeCell ref="G11:G13"/>
    <mergeCell ref="A7:G7"/>
    <mergeCell ref="A1:G1"/>
    <mergeCell ref="A2:G2"/>
    <mergeCell ref="A3:G3"/>
    <mergeCell ref="A4:G4"/>
    <mergeCell ref="A6:G6"/>
  </mergeCells>
  <pageMargins left="0.25" right="0.25" top="0.75" bottom="0.75" header="0.3" footer="0.3"/>
  <pageSetup paperSize="9" scale="7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35"/>
  <sheetViews>
    <sheetView showGridLines="0" zoomScale="89" zoomScaleNormal="100" workbookViewId="0">
      <selection activeCell="A31" sqref="A31"/>
    </sheetView>
  </sheetViews>
  <sheetFormatPr defaultColWidth="9.109375" defaultRowHeight="13.2" x14ac:dyDescent="0.25"/>
  <cols>
    <col min="1" max="1" width="63.109375" style="3" bestFit="1" customWidth="1"/>
    <col min="2" max="2" width="32.5546875" style="3" customWidth="1"/>
    <col min="3" max="3" width="40.5546875" style="3" bestFit="1" customWidth="1"/>
    <col min="4" max="16384" width="9.109375" style="3"/>
  </cols>
  <sheetData>
    <row r="1" spans="1:7" ht="15.6" x14ac:dyDescent="0.3">
      <c r="A1" s="1" t="s">
        <v>79</v>
      </c>
      <c r="B1" s="2"/>
      <c r="C1" s="2"/>
    </row>
    <row r="2" spans="1:7" x14ac:dyDescent="0.25">
      <c r="A2" s="4"/>
      <c r="B2" s="2"/>
      <c r="C2" s="2"/>
    </row>
    <row r="3" spans="1:7" x14ac:dyDescent="0.25">
      <c r="A3" s="84" t="s">
        <v>41</v>
      </c>
      <c r="B3" s="84"/>
      <c r="C3" s="84"/>
      <c r="D3" s="84"/>
      <c r="E3" s="84"/>
      <c r="F3" s="84"/>
      <c r="G3" s="84"/>
    </row>
    <row r="4" spans="1:7" x14ac:dyDescent="0.25">
      <c r="A4" s="84" t="s">
        <v>42</v>
      </c>
      <c r="B4" s="84"/>
      <c r="C4" s="84"/>
      <c r="D4" s="84"/>
      <c r="E4" s="84"/>
      <c r="F4" s="84"/>
      <c r="G4" s="84"/>
    </row>
    <row r="5" spans="1:7" x14ac:dyDescent="0.25">
      <c r="A5" s="84" t="s">
        <v>1</v>
      </c>
      <c r="B5" s="84"/>
      <c r="C5" s="84"/>
    </row>
    <row r="6" spans="1:7" x14ac:dyDescent="0.25">
      <c r="A6" s="85" t="s">
        <v>80</v>
      </c>
      <c r="B6" s="85"/>
      <c r="C6" s="85"/>
    </row>
    <row r="7" spans="1:7" x14ac:dyDescent="0.25">
      <c r="A7" s="84" t="s">
        <v>3</v>
      </c>
      <c r="B7" s="84"/>
      <c r="C7" s="84"/>
    </row>
    <row r="8" spans="1:7" x14ac:dyDescent="0.25">
      <c r="A8" s="84" t="s">
        <v>97</v>
      </c>
      <c r="B8" s="84"/>
      <c r="C8" s="84"/>
      <c r="D8" s="84"/>
      <c r="E8" s="84"/>
      <c r="F8" s="84"/>
      <c r="G8" s="84"/>
    </row>
    <row r="9" spans="1:7" x14ac:dyDescent="0.25">
      <c r="A9" s="72"/>
      <c r="B9" s="72"/>
      <c r="C9" s="72"/>
    </row>
    <row r="10" spans="1:7" x14ac:dyDescent="0.25">
      <c r="A10" s="2" t="s">
        <v>81</v>
      </c>
      <c r="B10" s="2"/>
      <c r="C10" s="5">
        <v>1</v>
      </c>
    </row>
    <row r="11" spans="1:7" x14ac:dyDescent="0.25">
      <c r="A11" s="30" t="s">
        <v>82</v>
      </c>
      <c r="B11" s="97" t="s">
        <v>83</v>
      </c>
      <c r="C11" s="96"/>
    </row>
    <row r="12" spans="1:7" x14ac:dyDescent="0.25">
      <c r="A12" s="25" t="s">
        <v>84</v>
      </c>
      <c r="B12" s="132">
        <f>'Anexo 1 Pessoal União'!D35</f>
        <v>1619262389000</v>
      </c>
      <c r="C12" s="133"/>
    </row>
    <row r="13" spans="1:7" x14ac:dyDescent="0.25">
      <c r="A13" s="2"/>
      <c r="B13" s="2"/>
      <c r="C13" s="5"/>
    </row>
    <row r="14" spans="1:7" x14ac:dyDescent="0.25">
      <c r="A14" s="71" t="s">
        <v>5</v>
      </c>
      <c r="B14" s="31" t="s">
        <v>31</v>
      </c>
      <c r="C14" s="31" t="s">
        <v>85</v>
      </c>
    </row>
    <row r="15" spans="1:7" x14ac:dyDescent="0.25">
      <c r="A15" s="73" t="s">
        <v>86</v>
      </c>
      <c r="B15" s="18">
        <f>'Anexo 1 Pessoal União'!D36</f>
        <v>4701825265.3000002</v>
      </c>
      <c r="C15" s="77">
        <f>B15/B12</f>
        <v>2.9036833667233411E-3</v>
      </c>
    </row>
    <row r="16" spans="1:7" x14ac:dyDescent="0.25">
      <c r="A16" s="73" t="s">
        <v>87</v>
      </c>
      <c r="B16" s="18">
        <f>'Anexo 1 Pessoal União'!D37</f>
        <v>13925656545.4</v>
      </c>
      <c r="C16" s="75">
        <v>8.6E-3</v>
      </c>
    </row>
    <row r="17" spans="1:3" x14ac:dyDescent="0.25">
      <c r="A17" s="73" t="s">
        <v>88</v>
      </c>
      <c r="B17" s="18">
        <f>'Anexo 1 Pessoal União'!D38</f>
        <v>13229373718.130001</v>
      </c>
      <c r="C17" s="76">
        <v>8.1700000000000002E-3</v>
      </c>
    </row>
    <row r="18" spans="1:3" x14ac:dyDescent="0.25">
      <c r="A18" s="74" t="s">
        <v>89</v>
      </c>
      <c r="B18" s="22">
        <f>'Anexo 1 Pessoal União'!D39</f>
        <v>12533090890.860001</v>
      </c>
      <c r="C18" s="78">
        <v>7.7400000000000004E-3</v>
      </c>
    </row>
    <row r="19" spans="1:3" x14ac:dyDescent="0.25">
      <c r="A19" s="2"/>
      <c r="B19" s="2"/>
      <c r="C19" s="2"/>
    </row>
    <row r="20" spans="1:3" ht="12.75" customHeight="1" x14ac:dyDescent="0.25">
      <c r="A20" s="126" t="s">
        <v>90</v>
      </c>
      <c r="B20" s="128" t="s">
        <v>50</v>
      </c>
      <c r="C20" s="130" t="s">
        <v>52</v>
      </c>
    </row>
    <row r="21" spans="1:3" ht="16.5" customHeight="1" x14ac:dyDescent="0.25">
      <c r="A21" s="127"/>
      <c r="B21" s="129"/>
      <c r="C21" s="131" t="s">
        <v>91</v>
      </c>
    </row>
    <row r="22" spans="1:3" x14ac:dyDescent="0.25">
      <c r="A22" s="26" t="s">
        <v>92</v>
      </c>
      <c r="B22" s="22">
        <f>'Anexo 5 - Disp e RP Out Po'!H27</f>
        <v>243125926.61000001</v>
      </c>
      <c r="C22" s="22">
        <f>'Anexo 5 - Disp e RP Out Po'!J27</f>
        <v>918364085.62</v>
      </c>
    </row>
    <row r="23" spans="1:3" x14ac:dyDescent="0.25">
      <c r="A23" s="33" t="s">
        <v>77</v>
      </c>
      <c r="B23" s="33"/>
      <c r="C23" s="33"/>
    </row>
    <row r="28" spans="1:3" x14ac:dyDescent="0.25">
      <c r="A28" s="68" t="s">
        <v>100</v>
      </c>
    </row>
    <row r="29" spans="1:3" x14ac:dyDescent="0.25">
      <c r="A29" s="68" t="s">
        <v>99</v>
      </c>
    </row>
    <row r="30" spans="1:3" x14ac:dyDescent="0.25">
      <c r="A30" s="69"/>
    </row>
    <row r="31" spans="1:3" x14ac:dyDescent="0.25">
      <c r="A31" s="69"/>
    </row>
    <row r="32" spans="1:3" x14ac:dyDescent="0.25">
      <c r="A32" s="69"/>
    </row>
    <row r="33" spans="1:1" x14ac:dyDescent="0.25">
      <c r="A33" s="69"/>
    </row>
    <row r="34" spans="1:1" x14ac:dyDescent="0.25">
      <c r="A34" s="69" t="s">
        <v>101</v>
      </c>
    </row>
    <row r="35" spans="1:1" x14ac:dyDescent="0.25">
      <c r="A35" s="70" t="s">
        <v>102</v>
      </c>
    </row>
  </sheetData>
  <mergeCells count="11">
    <mergeCell ref="B11:C11"/>
    <mergeCell ref="A20:A21"/>
    <mergeCell ref="B20:B21"/>
    <mergeCell ref="C20:C21"/>
    <mergeCell ref="A3:G3"/>
    <mergeCell ref="A4:G4"/>
    <mergeCell ref="A8:G8"/>
    <mergeCell ref="A5:C5"/>
    <mergeCell ref="A6:C6"/>
    <mergeCell ref="A7:C7"/>
    <mergeCell ref="B12:C12"/>
  </mergeCells>
  <pageMargins left="0.25" right="0.25" top="0.75" bottom="0.75" header="0.3" footer="0.3"/>
  <pageSetup paperSize="9" orientation="landscape" r:id="rId1"/>
  <colBreaks count="1" manualBreakCount="1">
    <brk id="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2</vt:i4>
      </vt:variant>
    </vt:vector>
  </HeadingPairs>
  <TitlesOfParts>
    <vt:vector size="5" baseType="lpstr">
      <vt:lpstr>Anexo 1 Pessoal União</vt:lpstr>
      <vt:lpstr>Anexo 5 - Disp e RP Out Po</vt:lpstr>
      <vt:lpstr>Anexo 6 - Simpl. Outros Poderes</vt:lpstr>
      <vt:lpstr>'Anexo 5 - Disp e RP Out Po'!Area_de_impressao</vt:lpstr>
      <vt:lpstr>'Anexo 6 - Simpl. Outros Poderes'!Area_de_impressao</vt:lpstr>
    </vt:vector>
  </TitlesOfParts>
  <Company>Senado Federal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 de Farias Brandão Matayoshi</dc:creator>
  <cp:lastModifiedBy>Carol ♡</cp:lastModifiedBy>
  <cp:lastPrinted>2026-05-20T10:23:20Z</cp:lastPrinted>
  <dcterms:created xsi:type="dcterms:W3CDTF">2024-05-16T13:41:03Z</dcterms:created>
  <dcterms:modified xsi:type="dcterms:W3CDTF">2026-09-21T10:21:21Z</dcterms:modified>
</cp:coreProperties>
</file>