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U:\Pastas pessoais\Alessandro\Meu Temp\atualizacao_planilhas_site\set_2024\leiloes\"/>
    </mc:Choice>
  </mc:AlternateContent>
  <xr:revisionPtr revIDLastSave="0" documentId="13_ncr:1_{9A034F64-98B5-4D91-8BD6-184B5D1FFC4B}" xr6:coauthVersionLast="47" xr6:coauthVersionMax="47" xr10:uidLastSave="{00000000-0000-0000-0000-000000000000}"/>
  <bookViews>
    <workbookView xWindow="-120" yWindow="-120" windowWidth="24240" windowHeight="13140" tabRatio="749" xr2:uid="{00000000-000D-0000-FFFF-FFFF00000000}"/>
  </bookViews>
  <sheets>
    <sheet name="Informação" sheetId="13" r:id="rId1"/>
    <sheet name="VENDA - MARÇO 2020" sheetId="3" r:id="rId2"/>
    <sheet name="VENDA - ABRIL 2020" sheetId="5" r:id="rId3"/>
    <sheet name="VENDA - MAIO 2020" sheetId="4" r:id="rId4"/>
    <sheet name="VENDA - JUNHO 2020" sheetId="1" r:id="rId5"/>
    <sheet name="VENDA - JULHO 2020" sheetId="9" r:id="rId6"/>
    <sheet name="VENDA - AGOSTO 2020" sheetId="10" r:id="rId7"/>
    <sheet name="VENDA - SETEMBRO 2020" sheetId="11" r:id="rId8"/>
    <sheet name="VENDA - OUTUBRO 2020" sheetId="14" r:id="rId9"/>
    <sheet name="VENDA - NOVEMBRO 2020" sheetId="15" r:id="rId10"/>
    <sheet name="VENDA - DEZEMBRO 2020" sheetId="16" r:id="rId11"/>
    <sheet name="VENDA - JANEIRO 2021" sheetId="17" r:id="rId12"/>
    <sheet name="VENDA - FEVEREIRO 2021" sheetId="18" r:id="rId13"/>
    <sheet name="VENDA - MARÇO 2021" sheetId="20" r:id="rId14"/>
    <sheet name="VENDA - ABRIL 2021" sheetId="21" r:id="rId15"/>
    <sheet name="VENDA - MAIO 2021" sheetId="22" r:id="rId16"/>
    <sheet name="VENDA - JUNHO 2021" sheetId="23" r:id="rId17"/>
    <sheet name="VENDA - JULHO 2021" sheetId="24" r:id="rId18"/>
    <sheet name="VENDA - AGOSTO 2021" sheetId="25" r:id="rId19"/>
    <sheet name="VENDA - SETEMBRO 2021" sheetId="26" r:id="rId20"/>
    <sheet name="VENDA - OUTUBRO 2021" sheetId="27" r:id="rId21"/>
    <sheet name="VENDA - NOVEMBRO 2021" sheetId="28" r:id="rId22"/>
    <sheet name="VENDA - DEZEMBRO 2021" sheetId="29" r:id="rId23"/>
    <sheet name="VENDA - JANEIRO 2022" sheetId="30" r:id="rId24"/>
    <sheet name="VENDA - FEVEREIRO 2022" sheetId="31" r:id="rId25"/>
    <sheet name="VENDA - MARÇO 2022" sheetId="32" r:id="rId26"/>
    <sheet name="VENDA - ABRIL 2022" sheetId="33" r:id="rId27"/>
    <sheet name="VENDA - MAIO 2022" sheetId="34" r:id="rId28"/>
    <sheet name="VENDA - JUNHO 2022" sheetId="35" r:id="rId29"/>
    <sheet name="VENDA - JULHO 2022" sheetId="36" r:id="rId30"/>
    <sheet name="VENDA - AGOSTO 2022" sheetId="37" r:id="rId31"/>
    <sheet name="VENDA - SETEMBRO 2022" sheetId="38" r:id="rId32"/>
    <sheet name="VENDA - OUTUBRO 2022" sheetId="39" r:id="rId33"/>
    <sheet name="VENDA - NOVEMBRO 2022" sheetId="40" r:id="rId34"/>
    <sheet name="VENDA - DEZEMBRO 2022" sheetId="41" r:id="rId35"/>
    <sheet name="VENDA - JANEIRO 2023" sheetId="42" r:id="rId36"/>
    <sheet name="VENDA - FEVEREIRO 2023" sheetId="43" r:id="rId37"/>
    <sheet name="VENDA - MARÇO 2023" sheetId="44" r:id="rId38"/>
    <sheet name="VENDA - ABRIL 2023" sheetId="45" r:id="rId39"/>
    <sheet name="VENDA - MAIO 2023" sheetId="46" r:id="rId40"/>
    <sheet name="VENDA - JUNHO 2023" sheetId="47" r:id="rId41"/>
    <sheet name="VENDA - JULHO 2023" sheetId="48" r:id="rId42"/>
    <sheet name="VENDA - AGOSTO 2023" sheetId="49" r:id="rId43"/>
    <sheet name="VENDA - SETEMBRO 2023" sheetId="50" r:id="rId44"/>
    <sheet name="VENDA - OUTUBRO 2023" sheetId="51" r:id="rId45"/>
    <sheet name="VENDA - NOVEMBRO 2023" sheetId="52" r:id="rId46"/>
    <sheet name="VENDA - DEZEMBRO 2023" sheetId="53" r:id="rId47"/>
    <sheet name="VENDA - JANEIRO 2024" sheetId="54" r:id="rId48"/>
    <sheet name="VENDA - FEVEREIRO 2024" sheetId="55" r:id="rId49"/>
    <sheet name="VENDA - MARÇO 2024" sheetId="56" r:id="rId50"/>
    <sheet name="VENDA - ABRIL 2024" sheetId="57" r:id="rId51"/>
    <sheet name="VENDA - MAIO 2024" sheetId="58" r:id="rId52"/>
    <sheet name="VENDA - JUNHO 2024" sheetId="59" r:id="rId53"/>
    <sheet name="VENDA - JULHO 2024" sheetId="60" r:id="rId54"/>
    <sheet name="VENDA - AGOSTO 2024" sheetId="61" r:id="rId55"/>
  </sheets>
  <definedNames>
    <definedName name="_xlnm._FilterDatabase" localSheetId="48" hidden="1">'VENDA - FEVEREIRO 2024'!$B$3:$J$106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5" i="58" l="1"/>
  <c r="J124" i="58"/>
  <c r="J123" i="58"/>
  <c r="J122" i="58"/>
  <c r="J121" i="58"/>
  <c r="J120" i="58"/>
  <c r="J119" i="58"/>
  <c r="J118" i="58"/>
  <c r="J117" i="58"/>
  <c r="J116" i="58"/>
  <c r="J115" i="58"/>
  <c r="I114" i="58"/>
  <c r="H114" i="58"/>
  <c r="J114" i="58" s="1"/>
  <c r="E114" i="58"/>
  <c r="J113" i="58"/>
  <c r="J112" i="58"/>
  <c r="J111" i="58"/>
  <c r="J110" i="58"/>
  <c r="J109" i="58"/>
  <c r="J108" i="58"/>
  <c r="J107" i="58"/>
  <c r="J106" i="58"/>
  <c r="J105" i="58"/>
  <c r="I104" i="58"/>
  <c r="H104" i="58"/>
  <c r="H103" i="58" s="1"/>
  <c r="G104" i="58"/>
  <c r="E104" i="58"/>
  <c r="E103" i="58" s="1"/>
  <c r="I103" i="58"/>
  <c r="J102" i="58"/>
  <c r="J101" i="58"/>
  <c r="J100" i="58"/>
  <c r="J99" i="58"/>
  <c r="I98" i="58"/>
  <c r="H98" i="58"/>
  <c r="J98" i="58" s="1"/>
  <c r="G98" i="58"/>
  <c r="F98" i="58"/>
  <c r="E98" i="58"/>
  <c r="J97" i="58"/>
  <c r="J96" i="58"/>
  <c r="J95" i="58"/>
  <c r="J94" i="58"/>
  <c r="J93" i="58"/>
  <c r="J92" i="58"/>
  <c r="J91" i="58"/>
  <c r="I90" i="58"/>
  <c r="H90" i="58"/>
  <c r="J90" i="58" s="1"/>
  <c r="E90" i="58"/>
  <c r="J89" i="58"/>
  <c r="J88" i="58"/>
  <c r="J87" i="58"/>
  <c r="I86" i="58"/>
  <c r="H86" i="58"/>
  <c r="F86" i="58" s="1"/>
  <c r="G86" i="58"/>
  <c r="E86" i="58"/>
  <c r="J86" i="58" s="1"/>
  <c r="J85" i="58"/>
  <c r="J84" i="58"/>
  <c r="J83" i="58"/>
  <c r="J82" i="58"/>
  <c r="J81" i="58"/>
  <c r="I80" i="58"/>
  <c r="H80" i="58"/>
  <c r="J80" i="58" s="1"/>
  <c r="G80" i="58"/>
  <c r="F80" i="58"/>
  <c r="E80" i="58"/>
  <c r="J79" i="58"/>
  <c r="J78" i="58"/>
  <c r="J77" i="58"/>
  <c r="J76" i="58"/>
  <c r="J75" i="58"/>
  <c r="I74" i="58"/>
  <c r="I65" i="58" s="1"/>
  <c r="H74" i="58"/>
  <c r="J74" i="58" s="1"/>
  <c r="G74" i="58"/>
  <c r="E74" i="58"/>
  <c r="J73" i="58"/>
  <c r="J72" i="58"/>
  <c r="J71" i="58"/>
  <c r="J70" i="58"/>
  <c r="J69" i="58"/>
  <c r="J68" i="58"/>
  <c r="J67" i="58"/>
  <c r="I66" i="58"/>
  <c r="H66" i="58"/>
  <c r="H65" i="58" s="1"/>
  <c r="G66" i="58"/>
  <c r="F66" i="58"/>
  <c r="E66" i="58"/>
  <c r="J66" i="58" s="1"/>
  <c r="J64" i="58"/>
  <c r="J63" i="58"/>
  <c r="J62" i="58"/>
  <c r="J61" i="58"/>
  <c r="J60" i="58"/>
  <c r="J59" i="58"/>
  <c r="J58" i="58"/>
  <c r="J57" i="58"/>
  <c r="J56" i="58"/>
  <c r="J55" i="58"/>
  <c r="I54" i="58"/>
  <c r="H54" i="58"/>
  <c r="J54" i="58" s="1"/>
  <c r="E54" i="58"/>
  <c r="J53" i="58"/>
  <c r="J52" i="58"/>
  <c r="J51" i="58"/>
  <c r="J50" i="58"/>
  <c r="J49" i="58"/>
  <c r="J48" i="58"/>
  <c r="J47" i="58"/>
  <c r="J46" i="58"/>
  <c r="J45" i="58"/>
  <c r="J44" i="58"/>
  <c r="I43" i="58"/>
  <c r="H43" i="58"/>
  <c r="J43" i="58" s="1"/>
  <c r="E43" i="58"/>
  <c r="J42" i="58"/>
  <c r="J41" i="58"/>
  <c r="J40" i="58"/>
  <c r="J39" i="58"/>
  <c r="J38" i="58"/>
  <c r="J37" i="58"/>
  <c r="J36" i="58"/>
  <c r="J35" i="58"/>
  <c r="J34" i="58"/>
  <c r="J33" i="58"/>
  <c r="I32" i="58"/>
  <c r="H32" i="58"/>
  <c r="J32" i="58" s="1"/>
  <c r="E32" i="58"/>
  <c r="J31" i="58"/>
  <c r="J30" i="58"/>
  <c r="J29" i="58"/>
  <c r="J28" i="58"/>
  <c r="I27" i="58"/>
  <c r="H27" i="58"/>
  <c r="G27" i="58" s="1"/>
  <c r="E27" i="58"/>
  <c r="J26" i="58"/>
  <c r="J25" i="58"/>
  <c r="J24" i="58"/>
  <c r="J23" i="58"/>
  <c r="J22" i="58"/>
  <c r="I21" i="58"/>
  <c r="I20" i="58" s="1"/>
  <c r="H21" i="58"/>
  <c r="H20" i="58" s="1"/>
  <c r="G21" i="58"/>
  <c r="E21" i="58"/>
  <c r="E20" i="58" s="1"/>
  <c r="J19" i="58"/>
  <c r="J18" i="58"/>
  <c r="J17" i="58"/>
  <c r="J16" i="58"/>
  <c r="J15" i="58"/>
  <c r="J14" i="58"/>
  <c r="I13" i="58"/>
  <c r="H13" i="58"/>
  <c r="J13" i="58" s="1"/>
  <c r="G13" i="58"/>
  <c r="E13" i="58"/>
  <c r="J12" i="58"/>
  <c r="J11" i="58"/>
  <c r="J10" i="58"/>
  <c r="J9" i="58"/>
  <c r="J8" i="58"/>
  <c r="J7" i="58"/>
  <c r="J6" i="58"/>
  <c r="I6" i="58"/>
  <c r="H6" i="58"/>
  <c r="G6" i="58"/>
  <c r="F6" i="58"/>
  <c r="E6" i="58"/>
  <c r="E5" i="58" s="1"/>
  <c r="I5" i="58"/>
  <c r="J101" i="10"/>
  <c r="J100" i="10"/>
  <c r="J99" i="10"/>
  <c r="J98" i="10"/>
  <c r="J97" i="10"/>
  <c r="J96" i="10"/>
  <c r="J95" i="10"/>
  <c r="J94" i="10"/>
  <c r="J93" i="10"/>
  <c r="I92" i="10"/>
  <c r="G92" i="10" s="1"/>
  <c r="H92" i="10"/>
  <c r="E92" i="10"/>
  <c r="J90" i="10"/>
  <c r="J89" i="10"/>
  <c r="J88" i="10"/>
  <c r="J87" i="10"/>
  <c r="J86" i="10"/>
  <c r="J85" i="10"/>
  <c r="J84" i="10"/>
  <c r="J83" i="10"/>
  <c r="I82" i="10"/>
  <c r="G82" i="10" s="1"/>
  <c r="H82" i="10"/>
  <c r="E82" i="10"/>
  <c r="J79" i="10"/>
  <c r="J78" i="10"/>
  <c r="I77" i="10"/>
  <c r="G77" i="10" s="1"/>
  <c r="H77" i="10"/>
  <c r="E77" i="10"/>
  <c r="J75" i="10"/>
  <c r="J74" i="10"/>
  <c r="I73" i="10"/>
  <c r="G73" i="10" s="1"/>
  <c r="H73" i="10"/>
  <c r="E73" i="10"/>
  <c r="J71" i="10"/>
  <c r="J70" i="10"/>
  <c r="J69" i="10"/>
  <c r="J68" i="10"/>
  <c r="I67" i="10"/>
  <c r="F67" i="10" s="1"/>
  <c r="H67" i="10"/>
  <c r="E67" i="10"/>
  <c r="J65" i="10"/>
  <c r="J64" i="10"/>
  <c r="J63" i="10"/>
  <c r="J62" i="10"/>
  <c r="I61" i="10"/>
  <c r="G61" i="10" s="1"/>
  <c r="H61" i="10"/>
  <c r="E61" i="10"/>
  <c r="J58" i="10"/>
  <c r="J57" i="10"/>
  <c r="J56" i="10"/>
  <c r="J55" i="10"/>
  <c r="J54" i="10"/>
  <c r="J53" i="10"/>
  <c r="J52" i="10"/>
  <c r="J51" i="10"/>
  <c r="J50" i="10"/>
  <c r="I49" i="10"/>
  <c r="F49" i="10" s="1"/>
  <c r="H49" i="10"/>
  <c r="E49" i="10"/>
  <c r="J47" i="10"/>
  <c r="J46" i="10"/>
  <c r="J45" i="10"/>
  <c r="J44" i="10"/>
  <c r="J43" i="10"/>
  <c r="J42" i="10"/>
  <c r="J41" i="10"/>
  <c r="J40" i="10"/>
  <c r="J39" i="10"/>
  <c r="I38" i="10"/>
  <c r="G38" i="10" s="1"/>
  <c r="H38" i="10"/>
  <c r="E38" i="10"/>
  <c r="J36" i="10"/>
  <c r="J35" i="10"/>
  <c r="J34" i="10"/>
  <c r="J33" i="10"/>
  <c r="I32" i="10"/>
  <c r="G32" i="10" s="1"/>
  <c r="H32" i="10"/>
  <c r="E32" i="10"/>
  <c r="J30" i="10"/>
  <c r="J29" i="10"/>
  <c r="J28" i="10"/>
  <c r="J27" i="10"/>
  <c r="J26" i="10"/>
  <c r="I25" i="10"/>
  <c r="F25" i="10" s="1"/>
  <c r="H25" i="10"/>
  <c r="E25" i="10"/>
  <c r="J22" i="10"/>
  <c r="J21" i="10"/>
  <c r="J20" i="10"/>
  <c r="J19" i="10"/>
  <c r="J18" i="10"/>
  <c r="J17" i="10"/>
  <c r="J16" i="10"/>
  <c r="I15" i="10"/>
  <c r="G15" i="10" s="1"/>
  <c r="H15" i="10"/>
  <c r="E15" i="10"/>
  <c r="J13" i="10"/>
  <c r="J12" i="10"/>
  <c r="J11" i="10"/>
  <c r="J10" i="10"/>
  <c r="J9" i="10"/>
  <c r="J8" i="10"/>
  <c r="J7" i="10"/>
  <c r="I6" i="10"/>
  <c r="G6" i="10" s="1"/>
  <c r="H6" i="10"/>
  <c r="E6" i="10"/>
  <c r="J103" i="58" l="1"/>
  <c r="J20" i="58"/>
  <c r="J27" i="58"/>
  <c r="F114" i="58"/>
  <c r="H5" i="58"/>
  <c r="J5" i="58" s="1"/>
  <c r="F13" i="58"/>
  <c r="F21" i="58"/>
  <c r="F104" i="58"/>
  <c r="G114" i="58"/>
  <c r="J104" i="58"/>
  <c r="J21" i="58"/>
  <c r="E65" i="58"/>
  <c r="J65" i="58" s="1"/>
  <c r="F43" i="58"/>
  <c r="F54" i="58"/>
  <c r="F90" i="58"/>
  <c r="F32" i="58"/>
  <c r="G32" i="58"/>
  <c r="G43" i="58"/>
  <c r="G54" i="58"/>
  <c r="F74" i="58"/>
  <c r="G90" i="58"/>
  <c r="F27" i="58"/>
  <c r="J6" i="10"/>
  <c r="F82" i="10"/>
  <c r="J77" i="10"/>
  <c r="G67" i="10"/>
  <c r="E81" i="10"/>
  <c r="J49" i="10"/>
  <c r="F38" i="10"/>
  <c r="F77" i="10"/>
  <c r="E24" i="10"/>
  <c r="J25" i="10"/>
  <c r="H24" i="10"/>
  <c r="J67" i="10"/>
  <c r="E60" i="10"/>
  <c r="J92" i="10"/>
  <c r="I24" i="10"/>
  <c r="I60" i="10"/>
  <c r="J61" i="10"/>
  <c r="F73" i="10"/>
  <c r="E5" i="10"/>
  <c r="F32" i="10"/>
  <c r="J73" i="10"/>
  <c r="H5" i="10"/>
  <c r="J32" i="10"/>
  <c r="J38" i="10"/>
  <c r="H60" i="10"/>
  <c r="I5" i="10"/>
  <c r="J15" i="10"/>
  <c r="F6" i="10"/>
  <c r="F15" i="10"/>
  <c r="G25" i="10"/>
  <c r="G49" i="10"/>
  <c r="F61" i="10"/>
  <c r="H81" i="10"/>
  <c r="F92" i="10"/>
  <c r="I81" i="10"/>
  <c r="J82" i="10"/>
  <c r="I92" i="9"/>
  <c r="I91" i="9"/>
  <c r="I90" i="9"/>
  <c r="I89" i="9"/>
  <c r="I88" i="9"/>
  <c r="I87" i="9"/>
  <c r="I86" i="9"/>
  <c r="I85" i="9"/>
  <c r="H84" i="9"/>
  <c r="F84" i="9" s="1"/>
  <c r="G84" i="9"/>
  <c r="D84" i="9"/>
  <c r="I82" i="9"/>
  <c r="I81" i="9"/>
  <c r="I80" i="9"/>
  <c r="I79" i="9"/>
  <c r="I78" i="9"/>
  <c r="I77" i="9"/>
  <c r="I76" i="9"/>
  <c r="I75" i="9"/>
  <c r="H74" i="9"/>
  <c r="F74" i="9" s="1"/>
  <c r="G74" i="9"/>
  <c r="D74" i="9"/>
  <c r="I71" i="9"/>
  <c r="I70" i="9"/>
  <c r="H69" i="9"/>
  <c r="F69" i="9" s="1"/>
  <c r="G69" i="9"/>
  <c r="D69" i="9"/>
  <c r="I67" i="9"/>
  <c r="I66" i="9"/>
  <c r="H65" i="9"/>
  <c r="F65" i="9" s="1"/>
  <c r="G65" i="9"/>
  <c r="D65" i="9"/>
  <c r="I63" i="9"/>
  <c r="I62" i="9"/>
  <c r="H61" i="9"/>
  <c r="F61" i="9" s="1"/>
  <c r="G61" i="9"/>
  <c r="D61" i="9"/>
  <c r="I59" i="9"/>
  <c r="I58" i="9"/>
  <c r="H57" i="9"/>
  <c r="F57" i="9" s="1"/>
  <c r="G57" i="9"/>
  <c r="D57" i="9"/>
  <c r="I54" i="9"/>
  <c r="I53" i="9"/>
  <c r="I52" i="9"/>
  <c r="I51" i="9"/>
  <c r="I50" i="9"/>
  <c r="I49" i="9"/>
  <c r="I48" i="9"/>
  <c r="I47" i="9"/>
  <c r="I46" i="9"/>
  <c r="H45" i="9"/>
  <c r="F45" i="9" s="1"/>
  <c r="G45" i="9"/>
  <c r="D45" i="9"/>
  <c r="I43" i="9"/>
  <c r="I42" i="9"/>
  <c r="I41" i="9"/>
  <c r="I40" i="9"/>
  <c r="I39" i="9"/>
  <c r="I38" i="9"/>
  <c r="I37" i="9"/>
  <c r="I36" i="9"/>
  <c r="I35" i="9"/>
  <c r="H34" i="9"/>
  <c r="F34" i="9" s="1"/>
  <c r="G34" i="9"/>
  <c r="D34" i="9"/>
  <c r="I32" i="9"/>
  <c r="I31" i="9"/>
  <c r="I30" i="9"/>
  <c r="I29" i="9"/>
  <c r="H28" i="9"/>
  <c r="F28" i="9" s="1"/>
  <c r="G28" i="9"/>
  <c r="D28" i="9"/>
  <c r="I26" i="9"/>
  <c r="I25" i="9"/>
  <c r="I24" i="9"/>
  <c r="I23" i="9"/>
  <c r="I22" i="9"/>
  <c r="H21" i="9"/>
  <c r="F21" i="9" s="1"/>
  <c r="G21" i="9"/>
  <c r="D21" i="9"/>
  <c r="I18" i="9"/>
  <c r="I17" i="9"/>
  <c r="I16" i="9"/>
  <c r="I15" i="9"/>
  <c r="I14" i="9"/>
  <c r="H13" i="9"/>
  <c r="F13" i="9" s="1"/>
  <c r="G13" i="9"/>
  <c r="D13" i="9"/>
  <c r="I11" i="9"/>
  <c r="I10" i="9"/>
  <c r="I9" i="9"/>
  <c r="I8" i="9"/>
  <c r="I7" i="9"/>
  <c r="H6" i="9"/>
  <c r="F6" i="9" s="1"/>
  <c r="G6" i="9"/>
  <c r="D6" i="9"/>
  <c r="J81" i="10" l="1"/>
  <c r="E61" i="9"/>
  <c r="E103" i="10"/>
  <c r="J5" i="10"/>
  <c r="J24" i="10"/>
  <c r="G56" i="9"/>
  <c r="J60" i="10"/>
  <c r="I103" i="10"/>
  <c r="H103" i="10"/>
  <c r="G5" i="9"/>
  <c r="G73" i="9"/>
  <c r="E6" i="9"/>
  <c r="D5" i="9"/>
  <c r="I21" i="9"/>
  <c r="I65" i="9"/>
  <c r="I61" i="9"/>
  <c r="D20" i="9"/>
  <c r="I13" i="9"/>
  <c r="E28" i="9"/>
  <c r="H20" i="9"/>
  <c r="I84" i="9"/>
  <c r="I45" i="9"/>
  <c r="D56" i="9"/>
  <c r="I34" i="9"/>
  <c r="I6" i="9"/>
  <c r="G20" i="9"/>
  <c r="E65" i="9"/>
  <c r="D73" i="9"/>
  <c r="E84" i="9"/>
  <c r="E13" i="9"/>
  <c r="I28" i="9"/>
  <c r="E34" i="9"/>
  <c r="I69" i="9"/>
  <c r="I74" i="9"/>
  <c r="I57" i="9"/>
  <c r="E21" i="9"/>
  <c r="E45" i="9"/>
  <c r="H5" i="9"/>
  <c r="E57" i="9"/>
  <c r="E69" i="9"/>
  <c r="E74" i="9"/>
  <c r="H56" i="9"/>
  <c r="H73" i="9"/>
  <c r="I5" i="9" l="1"/>
  <c r="J103" i="10"/>
  <c r="I56" i="9"/>
  <c r="I73" i="9"/>
  <c r="G94" i="9"/>
  <c r="I20" i="9"/>
  <c r="D94" i="9"/>
  <c r="H94" i="9"/>
  <c r="I94" i="9" l="1"/>
  <c r="J10" i="3" l="1"/>
  <c r="J7" i="3"/>
  <c r="I9" i="3"/>
  <c r="I6" i="3"/>
  <c r="H9" i="3"/>
  <c r="H6" i="3"/>
  <c r="G6" i="3" l="1"/>
  <c r="F6" i="3"/>
  <c r="G9" i="3"/>
  <c r="F9" i="3"/>
  <c r="I95" i="4"/>
  <c r="I96" i="4"/>
  <c r="I24" i="4"/>
  <c r="I25" i="4"/>
  <c r="I13" i="4"/>
  <c r="I14" i="4"/>
  <c r="I79" i="5"/>
  <c r="I80" i="5"/>
  <c r="I73" i="5"/>
  <c r="I74" i="5"/>
  <c r="I68" i="5"/>
  <c r="H63" i="5"/>
  <c r="F63" i="5" s="1"/>
  <c r="G63" i="5"/>
  <c r="D63" i="5"/>
  <c r="I61" i="5"/>
  <c r="H56" i="5"/>
  <c r="E56" i="5" s="1"/>
  <c r="G56" i="5"/>
  <c r="D56" i="5"/>
  <c r="J180" i="3"/>
  <c r="J181" i="3"/>
  <c r="J182" i="3"/>
  <c r="J183" i="3"/>
  <c r="J184" i="3"/>
  <c r="J185" i="3"/>
  <c r="J186" i="3"/>
  <c r="J187" i="3"/>
  <c r="J188" i="3"/>
  <c r="J189" i="3"/>
  <c r="I179" i="3"/>
  <c r="G179" i="3" s="1"/>
  <c r="H179" i="3"/>
  <c r="E179" i="3"/>
  <c r="J168" i="3"/>
  <c r="J169" i="3"/>
  <c r="J170" i="3"/>
  <c r="J171" i="3"/>
  <c r="J172" i="3"/>
  <c r="J173" i="3"/>
  <c r="J174" i="3"/>
  <c r="J175" i="3"/>
  <c r="J176" i="3"/>
  <c r="J177" i="3"/>
  <c r="I152" i="3"/>
  <c r="F152" i="3" s="1"/>
  <c r="H152" i="3"/>
  <c r="E152" i="3"/>
  <c r="J162" i="3"/>
  <c r="I147" i="3"/>
  <c r="H147" i="3"/>
  <c r="E147" i="3"/>
  <c r="J153" i="3"/>
  <c r="J154" i="3"/>
  <c r="J155" i="3"/>
  <c r="J156" i="3"/>
  <c r="J157" i="3"/>
  <c r="J158" i="3"/>
  <c r="J159" i="3"/>
  <c r="J160" i="3"/>
  <c r="J161" i="3"/>
  <c r="J148" i="3"/>
  <c r="J149" i="3"/>
  <c r="J150" i="3"/>
  <c r="J139" i="3"/>
  <c r="J140" i="3"/>
  <c r="J141" i="3"/>
  <c r="J142" i="3"/>
  <c r="J143" i="3"/>
  <c r="J144" i="3"/>
  <c r="J132" i="3"/>
  <c r="J133" i="3"/>
  <c r="J134" i="3"/>
  <c r="J135" i="3"/>
  <c r="J131" i="3"/>
  <c r="I130" i="3"/>
  <c r="F130" i="3" s="1"/>
  <c r="H130" i="3"/>
  <c r="E130" i="3"/>
  <c r="I123" i="3"/>
  <c r="G123" i="3" s="1"/>
  <c r="H123" i="3"/>
  <c r="E123" i="3"/>
  <c r="J125" i="3"/>
  <c r="J126" i="3"/>
  <c r="J127" i="3"/>
  <c r="J128" i="3"/>
  <c r="J124" i="3"/>
  <c r="I107" i="3"/>
  <c r="F107" i="3" s="1"/>
  <c r="H107" i="3"/>
  <c r="E107" i="3"/>
  <c r="J112" i="3"/>
  <c r="J111" i="3"/>
  <c r="J110" i="3"/>
  <c r="J109" i="3"/>
  <c r="J108" i="3"/>
  <c r="I89" i="3"/>
  <c r="G89" i="3" s="1"/>
  <c r="H89" i="3"/>
  <c r="E89" i="3"/>
  <c r="J91" i="3"/>
  <c r="J92" i="3"/>
  <c r="J93" i="3"/>
  <c r="J94" i="3"/>
  <c r="J95" i="3"/>
  <c r="J90" i="3"/>
  <c r="H79" i="3"/>
  <c r="I79" i="3"/>
  <c r="G79" i="3" s="1"/>
  <c r="E79" i="3"/>
  <c r="I57" i="3"/>
  <c r="G57" i="3" s="1"/>
  <c r="H57" i="3"/>
  <c r="E57" i="3"/>
  <c r="I53" i="3"/>
  <c r="G53" i="3" s="1"/>
  <c r="H53" i="3"/>
  <c r="I49" i="3"/>
  <c r="H49" i="3"/>
  <c r="E49" i="3"/>
  <c r="I37" i="3"/>
  <c r="H37" i="3"/>
  <c r="E37" i="3"/>
  <c r="I29" i="3"/>
  <c r="F29" i="3" s="1"/>
  <c r="H29" i="3"/>
  <c r="E29" i="3"/>
  <c r="E18" i="3"/>
  <c r="E22" i="3"/>
  <c r="E13" i="3"/>
  <c r="E6" i="3"/>
  <c r="I15" i="5"/>
  <c r="I16" i="5"/>
  <c r="I17" i="5"/>
  <c r="I18" i="5"/>
  <c r="I19" i="5"/>
  <c r="I20" i="5"/>
  <c r="J116" i="3"/>
  <c r="J117" i="3"/>
  <c r="J118" i="3"/>
  <c r="J119" i="3"/>
  <c r="J99" i="3"/>
  <c r="J100" i="3"/>
  <c r="J101" i="3"/>
  <c r="J102" i="3"/>
  <c r="J103" i="3"/>
  <c r="J104" i="3"/>
  <c r="J105" i="3"/>
  <c r="J87" i="3"/>
  <c r="J86" i="3"/>
  <c r="J85" i="3"/>
  <c r="J84" i="3"/>
  <c r="J83" i="3"/>
  <c r="J82" i="3"/>
  <c r="J81" i="3"/>
  <c r="J80" i="3"/>
  <c r="J69" i="3"/>
  <c r="J70" i="3"/>
  <c r="J71" i="3"/>
  <c r="J72" i="3"/>
  <c r="J73" i="3"/>
  <c r="J74" i="3"/>
  <c r="J75" i="3"/>
  <c r="J76" i="3"/>
  <c r="J77" i="3"/>
  <c r="J65" i="3"/>
  <c r="J64" i="3"/>
  <c r="J63" i="3"/>
  <c r="J62" i="3"/>
  <c r="J61" i="3"/>
  <c r="J60" i="3"/>
  <c r="J59" i="3"/>
  <c r="J58" i="3"/>
  <c r="E53" i="3"/>
  <c r="J55" i="3"/>
  <c r="J54" i="3"/>
  <c r="J51" i="3"/>
  <c r="J50" i="3"/>
  <c r="J40" i="3"/>
  <c r="J41" i="3"/>
  <c r="J42" i="3"/>
  <c r="J43" i="3"/>
  <c r="J44" i="3"/>
  <c r="J45" i="3"/>
  <c r="I91" i="5"/>
  <c r="I90" i="5"/>
  <c r="H89" i="5"/>
  <c r="F89" i="5" s="1"/>
  <c r="G89" i="5"/>
  <c r="D89" i="5"/>
  <c r="I87" i="5"/>
  <c r="I86" i="5"/>
  <c r="H85" i="5"/>
  <c r="F85" i="5" s="1"/>
  <c r="G85" i="5"/>
  <c r="D85" i="5"/>
  <c r="I82" i="5"/>
  <c r="I81" i="5"/>
  <c r="I78" i="5"/>
  <c r="H77" i="5"/>
  <c r="F77" i="5" s="1"/>
  <c r="G77" i="5"/>
  <c r="D77" i="5"/>
  <c r="I75" i="5"/>
  <c r="I72" i="5"/>
  <c r="I71" i="5"/>
  <c r="H70" i="5"/>
  <c r="E70" i="5" s="1"/>
  <c r="G70" i="5"/>
  <c r="D70" i="5"/>
  <c r="I67" i="5"/>
  <c r="I66" i="5"/>
  <c r="I65" i="5"/>
  <c r="I64" i="5"/>
  <c r="I60" i="5"/>
  <c r="I59" i="5"/>
  <c r="I58" i="5"/>
  <c r="I57" i="5"/>
  <c r="I53" i="5"/>
  <c r="I52" i="5"/>
  <c r="I51" i="5"/>
  <c r="I50" i="5"/>
  <c r="I49" i="5"/>
  <c r="I48" i="5"/>
  <c r="I47" i="5"/>
  <c r="I46" i="5"/>
  <c r="H45" i="5"/>
  <c r="F45" i="5" s="1"/>
  <c r="G45" i="5"/>
  <c r="D45" i="5"/>
  <c r="I43" i="5"/>
  <c r="I42" i="5"/>
  <c r="I41" i="5"/>
  <c r="I40" i="5"/>
  <c r="I39" i="5"/>
  <c r="I38" i="5"/>
  <c r="I37" i="5"/>
  <c r="I36" i="5"/>
  <c r="H35" i="5"/>
  <c r="F35" i="5" s="1"/>
  <c r="G35" i="5"/>
  <c r="D35" i="5"/>
  <c r="I33" i="5"/>
  <c r="I32" i="5"/>
  <c r="I31" i="5"/>
  <c r="I30" i="5"/>
  <c r="H29" i="5"/>
  <c r="F29" i="5" s="1"/>
  <c r="G29" i="5"/>
  <c r="D29" i="5"/>
  <c r="I27" i="5"/>
  <c r="I26" i="5"/>
  <c r="I25" i="5"/>
  <c r="I24" i="5"/>
  <c r="H23" i="5"/>
  <c r="E23" i="5" s="1"/>
  <c r="G23" i="5"/>
  <c r="D23" i="5"/>
  <c r="H14" i="5"/>
  <c r="F14" i="5" s="1"/>
  <c r="G14" i="5"/>
  <c r="D14" i="5"/>
  <c r="I12" i="5"/>
  <c r="I11" i="5"/>
  <c r="I10" i="5"/>
  <c r="I9" i="5"/>
  <c r="I8" i="5"/>
  <c r="I7" i="5"/>
  <c r="H6" i="5"/>
  <c r="F6" i="5" s="1"/>
  <c r="G6" i="5"/>
  <c r="D6" i="5"/>
  <c r="I110" i="4"/>
  <c r="I109" i="4"/>
  <c r="I108" i="4"/>
  <c r="I107" i="4"/>
  <c r="I106" i="4"/>
  <c r="I105" i="4"/>
  <c r="I104" i="4"/>
  <c r="I103" i="4"/>
  <c r="I102" i="4"/>
  <c r="H101" i="4"/>
  <c r="E101" i="4" s="1"/>
  <c r="G101" i="4"/>
  <c r="D101" i="4"/>
  <c r="I99" i="4"/>
  <c r="I98" i="4"/>
  <c r="I97" i="4"/>
  <c r="I94" i="4"/>
  <c r="I93" i="4"/>
  <c r="I92" i="4"/>
  <c r="I91" i="4"/>
  <c r="H90" i="4"/>
  <c r="E90" i="4" s="1"/>
  <c r="G90" i="4"/>
  <c r="D90" i="4"/>
  <c r="I87" i="4"/>
  <c r="I86" i="4"/>
  <c r="I85" i="4"/>
  <c r="H84" i="4"/>
  <c r="F84" i="4" s="1"/>
  <c r="G84" i="4"/>
  <c r="D84" i="4"/>
  <c r="I82" i="4"/>
  <c r="I81" i="4"/>
  <c r="I80" i="4"/>
  <c r="H79" i="4"/>
  <c r="E79" i="4" s="1"/>
  <c r="G79" i="4"/>
  <c r="D79" i="4"/>
  <c r="I77" i="4"/>
  <c r="I76" i="4"/>
  <c r="I75" i="4"/>
  <c r="I74" i="4"/>
  <c r="H73" i="4"/>
  <c r="E73" i="4" s="1"/>
  <c r="G73" i="4"/>
  <c r="D73" i="4"/>
  <c r="I71" i="4"/>
  <c r="I70" i="4"/>
  <c r="I69" i="4"/>
  <c r="I68" i="4"/>
  <c r="H67" i="4"/>
  <c r="E67" i="4" s="1"/>
  <c r="G67" i="4"/>
  <c r="D67" i="4"/>
  <c r="I64" i="4"/>
  <c r="I63" i="4"/>
  <c r="I62" i="4"/>
  <c r="I61" i="4"/>
  <c r="I60" i="4"/>
  <c r="I59" i="4"/>
  <c r="I58" i="4"/>
  <c r="I57" i="4"/>
  <c r="I56" i="4"/>
  <c r="H55" i="4"/>
  <c r="F55" i="4" s="1"/>
  <c r="G55" i="4"/>
  <c r="D55" i="4"/>
  <c r="I53" i="4"/>
  <c r="I52" i="4"/>
  <c r="I51" i="4"/>
  <c r="I50" i="4"/>
  <c r="I49" i="4"/>
  <c r="I48" i="4"/>
  <c r="I47" i="4"/>
  <c r="I46" i="4"/>
  <c r="I45" i="4"/>
  <c r="H44" i="4"/>
  <c r="E44" i="4" s="1"/>
  <c r="G44" i="4"/>
  <c r="D44" i="4"/>
  <c r="I42" i="4"/>
  <c r="I41" i="4"/>
  <c r="I40" i="4"/>
  <c r="I39" i="4"/>
  <c r="I38" i="4"/>
  <c r="H37" i="4"/>
  <c r="F37" i="4" s="1"/>
  <c r="G37" i="4"/>
  <c r="D37" i="4"/>
  <c r="I35" i="4"/>
  <c r="I34" i="4"/>
  <c r="I33" i="4"/>
  <c r="I32" i="4"/>
  <c r="H31" i="4"/>
  <c r="F31" i="4" s="1"/>
  <c r="G31" i="4"/>
  <c r="D31" i="4"/>
  <c r="I28" i="4"/>
  <c r="I27" i="4"/>
  <c r="I26" i="4"/>
  <c r="I23" i="4"/>
  <c r="I22" i="4"/>
  <c r="I21" i="4"/>
  <c r="I20" i="4"/>
  <c r="I19" i="4"/>
  <c r="H18" i="4"/>
  <c r="F18" i="4" s="1"/>
  <c r="G18" i="4"/>
  <c r="D18" i="4"/>
  <c r="I16" i="4"/>
  <c r="I15" i="4"/>
  <c r="I12" i="4"/>
  <c r="I11" i="4"/>
  <c r="I10" i="4"/>
  <c r="I9" i="4"/>
  <c r="I8" i="4"/>
  <c r="I7" i="4"/>
  <c r="H6" i="4"/>
  <c r="E6" i="4" s="1"/>
  <c r="G6" i="4"/>
  <c r="D6" i="4"/>
  <c r="J199" i="3"/>
  <c r="J198" i="3"/>
  <c r="J197" i="3"/>
  <c r="J196" i="3"/>
  <c r="J195" i="3"/>
  <c r="J194" i="3"/>
  <c r="J193" i="3"/>
  <c r="J192" i="3"/>
  <c r="I191" i="3"/>
  <c r="F191" i="3" s="1"/>
  <c r="H191" i="3"/>
  <c r="E191" i="3"/>
  <c r="J167" i="3"/>
  <c r="J166" i="3"/>
  <c r="J165" i="3"/>
  <c r="I164" i="3"/>
  <c r="F164" i="3" s="1"/>
  <c r="H164" i="3"/>
  <c r="E164" i="3"/>
  <c r="J138" i="3"/>
  <c r="I137" i="3"/>
  <c r="G137" i="3" s="1"/>
  <c r="H137" i="3"/>
  <c r="E137" i="3"/>
  <c r="J121" i="3"/>
  <c r="J120" i="3"/>
  <c r="J115" i="3"/>
  <c r="I114" i="3"/>
  <c r="G114" i="3" s="1"/>
  <c r="H114" i="3"/>
  <c r="E114" i="3"/>
  <c r="J98" i="3"/>
  <c r="I97" i="3"/>
  <c r="F97" i="3" s="1"/>
  <c r="H97" i="3"/>
  <c r="E97" i="3"/>
  <c r="J68" i="3"/>
  <c r="I67" i="3"/>
  <c r="G67" i="3" s="1"/>
  <c r="H67" i="3"/>
  <c r="E67" i="3"/>
  <c r="J46" i="3"/>
  <c r="J39" i="3"/>
  <c r="J38" i="3"/>
  <c r="J35" i="3"/>
  <c r="J34" i="3"/>
  <c r="J33" i="3"/>
  <c r="J32" i="3"/>
  <c r="J31" i="3"/>
  <c r="J30" i="3"/>
  <c r="J27" i="3"/>
  <c r="J26" i="3"/>
  <c r="J25" i="3"/>
  <c r="J24" i="3"/>
  <c r="J23" i="3"/>
  <c r="I22" i="3"/>
  <c r="G22" i="3" s="1"/>
  <c r="H22" i="3"/>
  <c r="J20" i="3"/>
  <c r="J19" i="3"/>
  <c r="I18" i="3"/>
  <c r="G18" i="3" s="1"/>
  <c r="H18" i="3"/>
  <c r="J16" i="3"/>
  <c r="J15" i="3"/>
  <c r="J14" i="3"/>
  <c r="I13" i="3"/>
  <c r="F13" i="3" s="1"/>
  <c r="H13" i="3"/>
  <c r="E9" i="3"/>
  <c r="F73" i="4" l="1"/>
  <c r="J152" i="3"/>
  <c r="F89" i="3"/>
  <c r="F56" i="5"/>
  <c r="F79" i="3"/>
  <c r="E63" i="5"/>
  <c r="J179" i="3"/>
  <c r="J107" i="3"/>
  <c r="E146" i="3"/>
  <c r="J89" i="3"/>
  <c r="G29" i="3"/>
  <c r="F57" i="3"/>
  <c r="E5" i="3"/>
  <c r="E84" i="4"/>
  <c r="F101" i="4"/>
  <c r="J123" i="3"/>
  <c r="F44" i="4"/>
  <c r="D66" i="4"/>
  <c r="F23" i="5"/>
  <c r="F53" i="3"/>
  <c r="G97" i="3"/>
  <c r="E29" i="5"/>
  <c r="F67" i="4"/>
  <c r="E31" i="4"/>
  <c r="G107" i="3"/>
  <c r="G130" i="3"/>
  <c r="I146" i="3"/>
  <c r="G164" i="3"/>
  <c r="G191" i="3"/>
  <c r="D89" i="4"/>
  <c r="F6" i="4"/>
  <c r="H5" i="4"/>
  <c r="I6" i="4"/>
  <c r="D5" i="4"/>
  <c r="I37" i="4"/>
  <c r="H89" i="4"/>
  <c r="F90" i="4"/>
  <c r="F114" i="3"/>
  <c r="H12" i="3"/>
  <c r="G37" i="3"/>
  <c r="F37" i="3"/>
  <c r="F70" i="5"/>
  <c r="I12" i="3"/>
  <c r="G13" i="3"/>
  <c r="E6" i="5"/>
  <c r="E35" i="5"/>
  <c r="E85" i="5"/>
  <c r="F49" i="3"/>
  <c r="I48" i="3"/>
  <c r="I31" i="4"/>
  <c r="E55" i="4"/>
  <c r="F18" i="3"/>
  <c r="E48" i="3"/>
  <c r="F123" i="3"/>
  <c r="F179" i="3"/>
  <c r="E37" i="4"/>
  <c r="G49" i="3"/>
  <c r="F67" i="3"/>
  <c r="F137" i="3"/>
  <c r="G147" i="3"/>
  <c r="G152" i="3"/>
  <c r="E14" i="5"/>
  <c r="E45" i="5"/>
  <c r="E77" i="5"/>
  <c r="E89" i="5"/>
  <c r="E18" i="4"/>
  <c r="J29" i="3"/>
  <c r="J130" i="3"/>
  <c r="F147" i="3"/>
  <c r="H66" i="4"/>
  <c r="F79" i="4"/>
  <c r="E12" i="3"/>
  <c r="H48" i="3"/>
  <c r="H146" i="3"/>
  <c r="F22" i="3"/>
  <c r="J147" i="3"/>
  <c r="I90" i="4"/>
  <c r="G89" i="4"/>
  <c r="I79" i="4"/>
  <c r="I73" i="4"/>
  <c r="I67" i="4"/>
  <c r="G66" i="4"/>
  <c r="I55" i="4"/>
  <c r="I44" i="4"/>
  <c r="G30" i="4"/>
  <c r="D30" i="4"/>
  <c r="I18" i="4"/>
  <c r="G5" i="4"/>
  <c r="H55" i="5"/>
  <c r="D55" i="5"/>
  <c r="H84" i="5"/>
  <c r="H5" i="5"/>
  <c r="I6" i="5"/>
  <c r="D5" i="5"/>
  <c r="I29" i="5"/>
  <c r="D84" i="5"/>
  <c r="I56" i="5"/>
  <c r="I63" i="5"/>
  <c r="I70" i="5"/>
  <c r="G55" i="5"/>
  <c r="I14" i="5"/>
  <c r="G22" i="5"/>
  <c r="I23" i="5"/>
  <c r="D22" i="5"/>
  <c r="I35" i="5"/>
  <c r="I45" i="5"/>
  <c r="I85" i="5"/>
  <c r="G84" i="5"/>
  <c r="G5" i="5"/>
  <c r="J79" i="3"/>
  <c r="J57" i="3"/>
  <c r="J53" i="3"/>
  <c r="J67" i="3"/>
  <c r="I5" i="3"/>
  <c r="J114" i="3"/>
  <c r="J164" i="3"/>
  <c r="J9" i="3"/>
  <c r="J13" i="3"/>
  <c r="J18" i="3"/>
  <c r="H5" i="3"/>
  <c r="J97" i="3"/>
  <c r="J137" i="3"/>
  <c r="J191" i="3"/>
  <c r="J6" i="3"/>
  <c r="I77" i="5"/>
  <c r="I89" i="5"/>
  <c r="H22" i="5"/>
  <c r="I84" i="4"/>
  <c r="I101" i="4"/>
  <c r="H30" i="4"/>
  <c r="J22" i="3"/>
  <c r="I104" i="1"/>
  <c r="I103" i="1"/>
  <c r="I102" i="1"/>
  <c r="I101" i="1"/>
  <c r="I100" i="1"/>
  <c r="I99" i="1"/>
  <c r="I98" i="1"/>
  <c r="I97" i="1"/>
  <c r="I96" i="1"/>
  <c r="I93" i="1"/>
  <c r="I92" i="1"/>
  <c r="I91" i="1"/>
  <c r="I90" i="1"/>
  <c r="I89" i="1"/>
  <c r="I88" i="1"/>
  <c r="I87" i="1"/>
  <c r="I83" i="1"/>
  <c r="I82" i="1"/>
  <c r="I81" i="1"/>
  <c r="I78" i="1"/>
  <c r="I77" i="1"/>
  <c r="I76" i="1"/>
  <c r="I73" i="1"/>
  <c r="I72" i="1"/>
  <c r="I71" i="1"/>
  <c r="I70" i="1"/>
  <c r="I67" i="1"/>
  <c r="I66" i="1"/>
  <c r="I65" i="1"/>
  <c r="I64" i="1"/>
  <c r="I60" i="1"/>
  <c r="I59" i="1"/>
  <c r="I58" i="1"/>
  <c r="I57" i="1"/>
  <c r="I56" i="1"/>
  <c r="I55" i="1"/>
  <c r="I54" i="1"/>
  <c r="I53" i="1"/>
  <c r="I52" i="1"/>
  <c r="I49" i="1"/>
  <c r="I48" i="1"/>
  <c r="I47" i="1"/>
  <c r="I46" i="1"/>
  <c r="I45" i="1"/>
  <c r="I44" i="1"/>
  <c r="I43" i="1"/>
  <c r="I42" i="1"/>
  <c r="I41" i="1"/>
  <c r="I38" i="1"/>
  <c r="I37" i="1"/>
  <c r="I36" i="1"/>
  <c r="I35" i="1"/>
  <c r="I34" i="1"/>
  <c r="I31" i="1"/>
  <c r="I30" i="1"/>
  <c r="I29" i="1"/>
  <c r="I28" i="1"/>
  <c r="I24" i="1"/>
  <c r="I23" i="1"/>
  <c r="I22" i="1"/>
  <c r="I21" i="1"/>
  <c r="I20" i="1"/>
  <c r="I19" i="1"/>
  <c r="I18" i="1"/>
  <c r="I17" i="1"/>
  <c r="I14" i="1"/>
  <c r="I13" i="1"/>
  <c r="I12" i="1"/>
  <c r="I11" i="1"/>
  <c r="I10" i="1"/>
  <c r="I9" i="1"/>
  <c r="I8" i="1"/>
  <c r="I7" i="1"/>
  <c r="H95" i="1"/>
  <c r="E95" i="1" s="1"/>
  <c r="G95" i="1"/>
  <c r="D95" i="1"/>
  <c r="H86" i="1"/>
  <c r="F86" i="1" s="1"/>
  <c r="G86" i="1"/>
  <c r="D86" i="1"/>
  <c r="H75" i="1"/>
  <c r="E75" i="1" s="1"/>
  <c r="G75" i="1"/>
  <c r="H69" i="1"/>
  <c r="E69" i="1" s="1"/>
  <c r="G69" i="1"/>
  <c r="H63" i="1"/>
  <c r="F63" i="1" s="1"/>
  <c r="G63" i="1"/>
  <c r="H80" i="1"/>
  <c r="F80" i="1" s="1"/>
  <c r="G80" i="1"/>
  <c r="D80" i="1"/>
  <c r="D75" i="1"/>
  <c r="D69" i="1"/>
  <c r="D63" i="1"/>
  <c r="H51" i="1"/>
  <c r="F51" i="1" s="1"/>
  <c r="G51" i="1"/>
  <c r="D51" i="1"/>
  <c r="H40" i="1"/>
  <c r="F40" i="1" s="1"/>
  <c r="G40" i="1"/>
  <c r="D40" i="1"/>
  <c r="H33" i="1"/>
  <c r="F33" i="1" s="1"/>
  <c r="G33" i="1"/>
  <c r="D33" i="1"/>
  <c r="H27" i="1"/>
  <c r="E27" i="1" s="1"/>
  <c r="G27" i="1"/>
  <c r="D27" i="1"/>
  <c r="H6" i="1"/>
  <c r="E6" i="1" s="1"/>
  <c r="G6" i="1"/>
  <c r="D6" i="1"/>
  <c r="D16" i="1"/>
  <c r="G16" i="1"/>
  <c r="H16" i="1"/>
  <c r="F16" i="1" s="1"/>
  <c r="I95" i="1" l="1"/>
  <c r="I89" i="4"/>
  <c r="E201" i="3"/>
  <c r="I84" i="5"/>
  <c r="I69" i="1"/>
  <c r="I33" i="1"/>
  <c r="F27" i="1"/>
  <c r="I5" i="4"/>
  <c r="I27" i="1"/>
  <c r="I40" i="1"/>
  <c r="I86" i="1"/>
  <c r="I66" i="4"/>
  <c r="I80" i="1"/>
  <c r="D112" i="4"/>
  <c r="D93" i="5"/>
  <c r="I5" i="5"/>
  <c r="E51" i="1"/>
  <c r="E33" i="1"/>
  <c r="F69" i="1"/>
  <c r="I6" i="1"/>
  <c r="I51" i="1"/>
  <c r="I63" i="1"/>
  <c r="I75" i="1"/>
  <c r="D85" i="1"/>
  <c r="F6" i="1"/>
  <c r="F95" i="1"/>
  <c r="F75" i="1"/>
  <c r="H112" i="4"/>
  <c r="I16" i="1"/>
  <c r="H85" i="1"/>
  <c r="E16" i="1"/>
  <c r="I55" i="5"/>
  <c r="E40" i="1"/>
  <c r="E86" i="1"/>
  <c r="E63" i="1"/>
  <c r="E80" i="1"/>
  <c r="G85" i="1"/>
  <c r="I30" i="4"/>
  <c r="G112" i="4"/>
  <c r="H93" i="5"/>
  <c r="I22" i="5"/>
  <c r="G93" i="5"/>
  <c r="H201" i="3"/>
  <c r="J48" i="3"/>
  <c r="J146" i="3"/>
  <c r="J5" i="3"/>
  <c r="D62" i="1"/>
  <c r="G62" i="1"/>
  <c r="H62" i="1"/>
  <c r="D26" i="1"/>
  <c r="H26" i="1"/>
  <c r="G26" i="1"/>
  <c r="D5" i="1"/>
  <c r="G5" i="1"/>
  <c r="H5" i="1"/>
  <c r="I62" i="1" l="1"/>
  <c r="I112" i="4"/>
  <c r="I26" i="1"/>
  <c r="I93" i="5"/>
  <c r="I85" i="1"/>
  <c r="H106" i="1"/>
  <c r="D106" i="1"/>
  <c r="G106" i="1"/>
  <c r="I5" i="1"/>
  <c r="J49" i="3"/>
  <c r="J37" i="3"/>
  <c r="I106" i="1" l="1"/>
  <c r="I201" i="3"/>
  <c r="J12" i="3" l="1"/>
  <c r="J201" i="3"/>
</calcChain>
</file>

<file path=xl/sharedStrings.xml><?xml version="1.0" encoding="utf-8"?>
<sst xmlns="http://schemas.openxmlformats.org/spreadsheetml/2006/main" count="6992" uniqueCount="72">
  <si>
    <t>LEILÕES DE VENDA COM LIQUIDAÇÃO EM MARÇO DE 2020</t>
  </si>
  <si>
    <t>Data do leilão</t>
  </si>
  <si>
    <t>Data de vencimento</t>
  </si>
  <si>
    <t>Oferta</t>
  </si>
  <si>
    <t>Taxa média</t>
  </si>
  <si>
    <t>Taxa de corte</t>
  </si>
  <si>
    <t>Venda</t>
  </si>
  <si>
    <t>Financeiro (R$)</t>
  </si>
  <si>
    <t>VENDA/OFERTA %</t>
  </si>
  <si>
    <t>LFT</t>
  </si>
  <si>
    <t>LTN</t>
  </si>
  <si>
    <t>NTN-B</t>
  </si>
  <si>
    <t>NTN-F</t>
  </si>
  <si>
    <t>LEILÕES DE VENDA COM LIQUIDAÇÃO EM ABRIL DE 2020</t>
  </si>
  <si>
    <t>LEILÕES DE VENDA COM LIQUIDAÇÃO EM MAIO DE 2020</t>
  </si>
  <si>
    <t>LEILÕES DE VENDA COM LIQUIDAÇÃO EM JUNHO DE 2020</t>
  </si>
  <si>
    <t>LEILÕES DE VENDA COM LIQUIDAÇÃO EM JULHO DE 2020</t>
  </si>
  <si>
    <t>LEILÕES DE VENDA COM LIQUIDAÇÃO EM AGOSTO DE 2020</t>
  </si>
  <si>
    <t>Data de liquidação</t>
  </si>
  <si>
    <t>LEILÕES DE VENDA COM LIQUIDAÇÃO EM SETEMBRO DE 2020</t>
  </si>
  <si>
    <t>LEILÕES DE VENDA COM LIQUIDAÇÃO EM OUTUBRO DE 2020</t>
  </si>
  <si>
    <t>LEILÕES DE VENDA COM LIQUIDAÇÃO EM NOVEMBRO DE 2020</t>
  </si>
  <si>
    <t>LEILÕES DE VENDA COM LIQUIDAÇÃO EM DEZEMBRO DE 2020</t>
  </si>
  <si>
    <t>LEILÕES DE VENDA COM LIQUIDAÇÃO EM JANEIRO DE 2021</t>
  </si>
  <si>
    <t>LEILÕES DE VENDA COM LIQUIDAÇÃO EM FEVEREIRO DE 2021</t>
  </si>
  <si>
    <t>Total geral</t>
  </si>
  <si>
    <t>LEILÕES DE VENDA COM LIQUIDAÇÃO EM MARÇO DE 2021</t>
  </si>
  <si>
    <t>LEILÕES DE VENDA COM LIQUIDAÇÃO EM ABRIL DE 2021</t>
  </si>
  <si>
    <t>LEILÕES DE VENDA COM LIQUIDAÇÃO EM MAIO DE 2021</t>
  </si>
  <si>
    <t>LEILÕES DE VENDA COM LIQUIDAÇÃO EM JULHO DE 2021</t>
  </si>
  <si>
    <t/>
  </si>
  <si>
    <t>Total Geral</t>
  </si>
  <si>
    <t>LEILÕES DE VENDA COM LIQUIDAÇÃO EM AGOSTO DE 2021</t>
  </si>
  <si>
    <t>LEILÕES DE VENDA COM LIQUIDAÇÃO EM SETEMBRO DE 2021</t>
  </si>
  <si>
    <t>LEILÕES DE VENDA COM LIQUIDAÇÃO EM OUTUBRO DE 2021</t>
  </si>
  <si>
    <t>LEILÕES DE VENDA COM LIQUIDAÇÃO EM NOVEMBRO DE 2021</t>
  </si>
  <si>
    <t>LEILÕES DE VENDA COM LIQUIDAÇÃO EM DEZEMBRO DE 2021</t>
  </si>
  <si>
    <t>LEILÕES DE VENDA COM LIQUIDAÇÃO EM JANEIRO DE 2022</t>
  </si>
  <si>
    <t>LEILÕES DE VENDA COM LIQUIDAÇÃO EM FEVEREIRO DE 2022</t>
  </si>
  <si>
    <t>-</t>
  </si>
  <si>
    <t>LEILÕES DE VENDA COM LIQUIDAÇÃO EM MARÇO DE 2022</t>
  </si>
  <si>
    <t>LEILÕES DE VENDA COM LIQUIDAÇÃO EM ABRIL DE 2022</t>
  </si>
  <si>
    <t>LEILÕES DE VENDA COM LIQUIDAÇÃO EM MAIO DE 2022</t>
  </si>
  <si>
    <t>LEILÕES DE VENDA COM LIQUIDAÇÃO EM JUNHO DE 2022</t>
  </si>
  <si>
    <t>LEILÕES DE VENDA COM LIQUIDAÇÃO EM JULHO DE 2022</t>
  </si>
  <si>
    <t>LEILÕES DE VENDA COM LIQUIDAÇÃO EM AGOSTO DE 2022</t>
  </si>
  <si>
    <t>LEILÕES DE VENDA COM LIQUIDAÇÃO EM SETEMBRO DE 2022</t>
  </si>
  <si>
    <t>LEILÕES DE VENDA COM LIQUIDAÇÃO EM OUTUBRO DE 2022</t>
  </si>
  <si>
    <t>LEILÕES DE VENDA COM LIQUIDAÇÃO EM NOVEMBRO DE 2022</t>
  </si>
  <si>
    <t>LEILÕES DE VENDA COM LIQUIDAÇÃO EM DEZEMBRO DE 2022</t>
  </si>
  <si>
    <t>LEILÕES DE VENDA COM LIQUIDAÇÃO EM JANEIRO DE 2023</t>
  </si>
  <si>
    <t>LEILÕES DE VENDA COM LIQUIDAÇÃO EM FEVEREIRO DE 2023</t>
  </si>
  <si>
    <t>LEILÕES DE VENDA COM LIQUIDAÇÃO EM MARÇO DE 2023</t>
  </si>
  <si>
    <t>LEILÕES DE VENDA COM LIQUIDAÇÃO EM ABRIL DE 2023</t>
  </si>
  <si>
    <t>LEILÕES DE VENDA COM LIQUIDAÇÃO EM MAIO DE 2023</t>
  </si>
  <si>
    <t>LEILÕES DE VENDA COM LIQUIDAÇÃO EM JUNHO DE 2023</t>
  </si>
  <si>
    <t>LEILÕES DE VENDA COM LIQUIDAÇÃO EM JULHO DE 2023</t>
  </si>
  <si>
    <t>LEILÕES DE VENDA COM LIQUIDAÇÃO EM AGOSTO DE 2023</t>
  </si>
  <si>
    <t>LEILÕES DE VENDA COM LIQUIDAÇÃO EM SETEMBRO DE 2023</t>
  </si>
  <si>
    <t>LEILÕES DE VENDA COM LIQUIDAÇÃO EM OUTUBRO DE 2023</t>
  </si>
  <si>
    <t>LEILÕES DE VENDA COM LIQUIDAÇÃO EM NOVEMBRO DE 2023</t>
  </si>
  <si>
    <t>LEILÕES DE VENDA COM LIQUIDAÇÃO EM DEZEMBRO DE 2023</t>
  </si>
  <si>
    <t>LEILÕES DE VENDA COM LIQUIDAÇÃO EM JANEIRO DE 2024</t>
  </si>
  <si>
    <t>LEILÕES DE VENDA COM LIQUIDAÇÃO EM FEVEREIRO DE 2024</t>
  </si>
  <si>
    <t>LEILÕES DE VENDA COM LIQUIDAÇÃO EM MARÇO DE 2024</t>
  </si>
  <si>
    <t>LEILÕES DE VENDA COM LIQUIDAÇÃO EM ABRIL DE 2024</t>
  </si>
  <si>
    <t>LEILÕES DE VENDA COM LIQUIDAÇÃO EM MAIO DE 2024</t>
  </si>
  <si>
    <t>LEILÕES DE VENDA COM LIQUIDAÇÃO EM JUNHO DE 2024</t>
  </si>
  <si>
    <t>LEILÕES DE VENDA COM LIQUIDAÇÃO EM JULHO DE 2024</t>
  </si>
  <si>
    <t>Última atualização deste arquivo: 11 de setembro de 2024.</t>
  </si>
  <si>
    <t>Dados de liquidações ocorridas até: 31 de agosto de 2024.</t>
  </si>
  <si>
    <t>LEILÕES DE VENDA COM LIQUIDAÇÃO EM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</si>
</sst>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General_)"/>
    <numFmt numFmtId="167" formatCode="#,##0.0"/>
    <numFmt numFmtId="168" formatCode="dd/mm/yy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B4C6E7"/>
        <bgColor theme="8" tint="0.39994506668294322"/>
      </patternFill>
    </fill>
    <fill>
      <patternFill patternType="solid">
        <fgColor rgb="FFB4C6E7"/>
        <bgColor theme="8" tint="-0.249977111117893"/>
      </patternFill>
    </fill>
    <fill>
      <patternFill patternType="solid">
        <fgColor rgb="FFD9E1F2"/>
        <bgColor indexed="64"/>
      </patternFill>
    </fill>
    <fill>
      <patternFill patternType="solid">
        <fgColor rgb="FFD9E1F2"/>
        <bgColor theme="8" tint="0.79995117038483843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rgb="FFDDEBF7"/>
        <bgColor theme="8" tint="0.79995117038483843"/>
      </patternFill>
    </fill>
    <fill>
      <patternFill patternType="solid">
        <fgColor theme="8" tint="0.39994506668294322"/>
        <bgColor theme="8" tint="0.39994506668294322"/>
      </patternFill>
    </fill>
    <fill>
      <patternFill patternType="solid">
        <fgColor theme="8" tint="-0.249977111117893"/>
        <bgColor theme="8" tint="-0.249977111117893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8" tint="0.79995117038483843"/>
      </top>
      <bottom style="thin">
        <color theme="8" tint="0.79995117038483843"/>
      </bottom>
      <diagonal/>
    </border>
    <border>
      <left/>
      <right/>
      <top style="thin">
        <color theme="8" tint="0.79995117038483843"/>
      </top>
      <bottom style="thin">
        <color theme="8"/>
      </bottom>
      <diagonal/>
    </border>
    <border>
      <left/>
      <right/>
      <top style="thin">
        <color theme="8" tint="0.79995117038483843"/>
      </top>
      <bottom style="thin">
        <color theme="4" tint="0.79995117038483843"/>
      </bottom>
      <diagonal/>
    </border>
    <border>
      <left/>
      <right/>
      <top/>
      <bottom style="thin">
        <color theme="8" tint="0.79995117038483843"/>
      </bottom>
      <diagonal/>
    </border>
    <border>
      <left/>
      <right/>
      <top style="thin">
        <color theme="8" tint="0.79995117038483843"/>
      </top>
      <bottom style="thin">
        <color theme="0" tint="-0.14996795556505021"/>
      </bottom>
      <diagonal/>
    </border>
    <border>
      <left/>
      <right/>
      <top style="thin">
        <color rgb="FFDAE3F3"/>
      </top>
      <bottom style="thin">
        <color rgb="FFDAE3F3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166" fontId="18" fillId="0" borderId="0"/>
    <xf numFmtId="166" fontId="19" fillId="0" borderId="0">
      <alignment vertical="top"/>
    </xf>
    <xf numFmtId="166" fontId="20" fillId="0" borderId="0">
      <alignment horizontal="right"/>
    </xf>
    <xf numFmtId="0" fontId="1" fillId="0" borderId="0">
      <alignment vertical="center"/>
    </xf>
    <xf numFmtId="9" fontId="1" fillId="0" borderId="0" applyFont="0" applyFill="0" applyBorder="0" applyAlignment="0" applyProtection="0"/>
  </cellStyleXfs>
  <cellXfs count="220">
    <xf numFmtId="0" fontId="0" fillId="0" borderId="0" xfId="0"/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33" borderId="0" xfId="0" applyFill="1"/>
    <xf numFmtId="0" fontId="0" fillId="34" borderId="0" xfId="0" applyFill="1"/>
    <xf numFmtId="3" fontId="0" fillId="34" borderId="0" xfId="0" applyNumberFormat="1" applyFill="1"/>
    <xf numFmtId="14" fontId="0" fillId="34" borderId="0" xfId="0" applyNumberFormat="1" applyFill="1"/>
    <xf numFmtId="0" fontId="16" fillId="0" borderId="0" xfId="0" applyFont="1"/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0" applyAlignment="1">
      <alignment vertical="center"/>
    </xf>
    <xf numFmtId="0" fontId="0" fillId="35" borderId="0" xfId="0" applyFill="1"/>
    <xf numFmtId="14" fontId="0" fillId="35" borderId="0" xfId="0" applyNumberFormat="1" applyFill="1"/>
    <xf numFmtId="3" fontId="0" fillId="35" borderId="0" xfId="0" applyNumberFormat="1" applyFill="1"/>
    <xf numFmtId="165" fontId="0" fillId="34" borderId="0" xfId="0" applyNumberFormat="1" applyFill="1"/>
    <xf numFmtId="165" fontId="0" fillId="35" borderId="0" xfId="0" applyNumberFormat="1" applyFill="1"/>
    <xf numFmtId="164" fontId="0" fillId="0" borderId="0" xfId="0" applyNumberFormat="1"/>
    <xf numFmtId="164" fontId="0" fillId="35" borderId="0" xfId="0" applyNumberFormat="1" applyFill="1"/>
    <xf numFmtId="164" fontId="0" fillId="34" borderId="0" xfId="0" applyNumberFormat="1" applyFill="1"/>
    <xf numFmtId="3" fontId="1" fillId="36" borderId="10" xfId="46" applyNumberFormat="1" applyFill="1" applyBorder="1">
      <alignment vertical="center"/>
    </xf>
    <xf numFmtId="0" fontId="0" fillId="37" borderId="0" xfId="0" applyFill="1"/>
    <xf numFmtId="167" fontId="21" fillId="39" borderId="0" xfId="0" applyNumberFormat="1" applyFont="1" applyFill="1" applyAlignment="1">
      <alignment horizontal="right" vertical="center"/>
    </xf>
    <xf numFmtId="0" fontId="21" fillId="38" borderId="0" xfId="0" applyFont="1" applyFill="1" applyAlignment="1">
      <alignment horizontal="left" vertical="center"/>
    </xf>
    <xf numFmtId="3" fontId="21" fillId="38" borderId="0" xfId="0" applyNumberFormat="1" applyFont="1" applyFill="1" applyAlignment="1">
      <alignment vertical="center"/>
    </xf>
    <xf numFmtId="4" fontId="21" fillId="38" borderId="0" xfId="0" applyNumberFormat="1" applyFont="1" applyFill="1" applyAlignment="1">
      <alignment vertical="center"/>
    </xf>
    <xf numFmtId="167" fontId="21" fillId="38" borderId="0" xfId="0" applyNumberFormat="1" applyFont="1" applyFill="1" applyAlignment="1">
      <alignment vertical="center"/>
    </xf>
    <xf numFmtId="3" fontId="21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167" fontId="21" fillId="0" borderId="0" xfId="0" applyNumberFormat="1" applyFont="1" applyAlignment="1">
      <alignment vertical="center"/>
    </xf>
    <xf numFmtId="167" fontId="21" fillId="0" borderId="0" xfId="0" applyNumberFormat="1" applyFont="1" applyAlignment="1">
      <alignment horizontal="left" vertical="center"/>
    </xf>
    <xf numFmtId="0" fontId="0" fillId="40" borderId="0" xfId="0" applyFill="1"/>
    <xf numFmtId="3" fontId="21" fillId="41" borderId="0" xfId="0" applyNumberFormat="1" applyFont="1" applyFill="1" applyAlignment="1">
      <alignment vertical="center"/>
    </xf>
    <xf numFmtId="4" fontId="21" fillId="41" borderId="0" xfId="0" applyNumberFormat="1" applyFont="1" applyFill="1" applyAlignment="1">
      <alignment vertical="center"/>
    </xf>
    <xf numFmtId="167" fontId="21" fillId="41" borderId="0" xfId="0" applyNumberFormat="1" applyFont="1" applyFill="1" applyAlignment="1">
      <alignment vertical="center"/>
    </xf>
    <xf numFmtId="3" fontId="21" fillId="39" borderId="0" xfId="0" applyNumberFormat="1" applyFont="1" applyFill="1" applyAlignment="1">
      <alignment horizontal="right" vertical="center"/>
    </xf>
    <xf numFmtId="0" fontId="21" fillId="38" borderId="0" xfId="0" applyFont="1" applyFill="1" applyAlignment="1">
      <alignment horizontal="right" vertical="center"/>
    </xf>
    <xf numFmtId="14" fontId="21" fillId="41" borderId="0" xfId="0" applyNumberFormat="1" applyFont="1" applyFill="1" applyAlignment="1">
      <alignment horizontal="right" vertical="center"/>
    </xf>
    <xf numFmtId="0" fontId="21" fillId="41" borderId="0" xfId="0" applyFont="1" applyFill="1" applyAlignment="1">
      <alignment horizontal="right" vertical="center"/>
    </xf>
    <xf numFmtId="14" fontId="21" fillId="41" borderId="0" xfId="0" applyNumberFormat="1" applyFont="1" applyFill="1" applyAlignment="1">
      <alignment horizontal="right" vertical="center" indent="1"/>
    </xf>
    <xf numFmtId="14" fontId="21" fillId="0" borderId="0" xfId="0" applyNumberFormat="1" applyFont="1" applyAlignment="1">
      <alignment horizontal="right" vertical="center" indent="1"/>
    </xf>
    <xf numFmtId="14" fontId="21" fillId="0" borderId="0" xfId="0" applyNumberFormat="1" applyFont="1" applyAlignment="1">
      <alignment horizontal="right" vertical="center" indent="2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 indent="1"/>
    </xf>
    <xf numFmtId="3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3" fontId="0" fillId="41" borderId="0" xfId="0" applyNumberFormat="1" applyFill="1" applyAlignment="1">
      <alignment vertical="center"/>
    </xf>
    <xf numFmtId="4" fontId="0" fillId="41" borderId="0" xfId="0" applyNumberFormat="1" applyFill="1" applyAlignment="1">
      <alignment vertical="center"/>
    </xf>
    <xf numFmtId="0" fontId="0" fillId="0" borderId="0" xfId="0" applyAlignment="1">
      <alignment horizontal="right"/>
    </xf>
    <xf numFmtId="14" fontId="0" fillId="41" borderId="0" xfId="0" applyNumberFormat="1" applyFill="1" applyAlignment="1">
      <alignment horizontal="right" vertical="center"/>
    </xf>
    <xf numFmtId="0" fontId="0" fillId="41" borderId="0" xfId="0" applyFill="1" applyAlignment="1">
      <alignment horizontal="right" vertical="center"/>
    </xf>
    <xf numFmtId="14" fontId="0" fillId="41" borderId="0" xfId="0" applyNumberFormat="1" applyFill="1" applyAlignment="1">
      <alignment horizontal="right" vertical="center" indent="1"/>
    </xf>
    <xf numFmtId="1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 vertical="center" indent="1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horizontal="left"/>
    </xf>
    <xf numFmtId="0" fontId="21" fillId="38" borderId="0" xfId="0" applyFont="1" applyFill="1" applyAlignment="1">
      <alignment vertical="center"/>
    </xf>
    <xf numFmtId="0" fontId="0" fillId="42" borderId="0" xfId="0" applyFill="1" applyAlignment="1">
      <alignment vertical="center"/>
    </xf>
    <xf numFmtId="14" fontId="0" fillId="42" borderId="0" xfId="0" applyNumberFormat="1" applyFill="1" applyAlignment="1">
      <alignment horizontal="left" vertical="center" indent="1"/>
    </xf>
    <xf numFmtId="3" fontId="0" fillId="42" borderId="0" xfId="0" applyNumberFormat="1" applyFill="1" applyAlignment="1">
      <alignment vertical="center"/>
    </xf>
    <xf numFmtId="4" fontId="0" fillId="42" borderId="0" xfId="0" applyNumberFormat="1" applyFill="1" applyAlignment="1">
      <alignment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41" borderId="0" xfId="0" applyFill="1" applyAlignment="1">
      <alignment vertical="center"/>
    </xf>
    <xf numFmtId="167" fontId="21" fillId="39" borderId="0" xfId="0" applyNumberFormat="1" applyFont="1" applyFill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14" fontId="1" fillId="0" borderId="0" xfId="0" applyNumberFormat="1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43" borderId="0" xfId="0" applyFill="1" applyAlignment="1">
      <alignment vertical="center"/>
    </xf>
    <xf numFmtId="0" fontId="1" fillId="43" borderId="0" xfId="0" applyFont="1" applyFill="1" applyAlignment="1">
      <alignment vertical="center"/>
    </xf>
    <xf numFmtId="14" fontId="1" fillId="43" borderId="0" xfId="0" applyNumberFormat="1" applyFont="1" applyFill="1" applyAlignment="1">
      <alignment horizontal="left" vertical="center" indent="1"/>
    </xf>
    <xf numFmtId="3" fontId="1" fillId="43" borderId="0" xfId="0" applyNumberFormat="1" applyFont="1" applyFill="1" applyAlignment="1">
      <alignment vertical="center"/>
    </xf>
    <xf numFmtId="4" fontId="1" fillId="43" borderId="0" xfId="0" applyNumberFormat="1" applyFont="1" applyFill="1" applyAlignment="1">
      <alignment vertical="center"/>
    </xf>
    <xf numFmtId="1" fontId="21" fillId="38" borderId="0" xfId="0" applyNumberFormat="1" applyFont="1" applyFill="1" applyAlignment="1">
      <alignment vertical="center"/>
    </xf>
    <xf numFmtId="1" fontId="1" fillId="43" borderId="0" xfId="0" applyNumberFormat="1" applyFont="1" applyFill="1" applyAlignment="1">
      <alignment vertical="center"/>
    </xf>
    <xf numFmtId="1" fontId="1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1" fontId="21" fillId="39" borderId="0" xfId="0" applyNumberFormat="1" applyFont="1" applyFill="1" applyAlignment="1">
      <alignment horizontal="right" vertical="center"/>
    </xf>
    <xf numFmtId="0" fontId="22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44" borderId="0" xfId="0" applyFont="1" applyFill="1" applyAlignment="1">
      <alignment horizontal="left" vertical="center"/>
    </xf>
    <xf numFmtId="0" fontId="21" fillId="44" borderId="0" xfId="0" applyFont="1" applyFill="1" applyAlignment="1">
      <alignment vertical="center"/>
    </xf>
    <xf numFmtId="3" fontId="21" fillId="44" borderId="0" xfId="0" applyNumberFormat="1" applyFont="1" applyFill="1" applyAlignment="1">
      <alignment vertical="center"/>
    </xf>
    <xf numFmtId="4" fontId="21" fillId="44" borderId="0" xfId="0" applyNumberFormat="1" applyFont="1" applyFill="1" applyAlignment="1">
      <alignment vertical="center"/>
    </xf>
    <xf numFmtId="167" fontId="21" fillId="44" borderId="0" xfId="0" applyNumberFormat="1" applyFont="1" applyFill="1" applyAlignment="1">
      <alignment vertical="center"/>
    </xf>
    <xf numFmtId="0" fontId="21" fillId="42" borderId="0" xfId="0" applyFont="1" applyFill="1" applyAlignment="1">
      <alignment vertical="center"/>
    </xf>
    <xf numFmtId="3" fontId="21" fillId="42" borderId="0" xfId="0" applyNumberFormat="1" applyFont="1" applyFill="1" applyAlignment="1">
      <alignment vertical="center"/>
    </xf>
    <xf numFmtId="4" fontId="21" fillId="42" borderId="0" xfId="0" applyNumberFormat="1" applyFont="1" applyFill="1" applyAlignment="1">
      <alignment vertical="center"/>
    </xf>
    <xf numFmtId="167" fontId="21" fillId="42" borderId="0" xfId="0" applyNumberFormat="1" applyFont="1" applyFill="1" applyAlignment="1">
      <alignment vertical="center"/>
    </xf>
    <xf numFmtId="14" fontId="21" fillId="0" borderId="0" xfId="0" applyNumberFormat="1" applyFont="1" applyAlignment="1">
      <alignment horizontal="left" vertical="center" indent="1"/>
    </xf>
    <xf numFmtId="0" fontId="21" fillId="0" borderId="0" xfId="0" applyFont="1" applyAlignment="1">
      <alignment vertical="center"/>
    </xf>
    <xf numFmtId="14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67" fontId="21" fillId="45" borderId="0" xfId="0" applyNumberFormat="1" applyFont="1" applyFill="1" applyAlignment="1">
      <alignment horizontal="left" vertical="center"/>
    </xf>
    <xf numFmtId="167" fontId="21" fillId="45" borderId="0" xfId="0" applyNumberFormat="1" applyFont="1" applyFill="1" applyAlignment="1">
      <alignment horizontal="right" vertical="center"/>
    </xf>
    <xf numFmtId="14" fontId="21" fillId="42" borderId="0" xfId="0" applyNumberFormat="1" applyFont="1" applyFill="1" applyAlignment="1">
      <alignment horizontal="left" vertical="center" indent="1"/>
    </xf>
    <xf numFmtId="0" fontId="1" fillId="42" borderId="11" xfId="0" applyFont="1" applyFill="1" applyBorder="1" applyAlignment="1">
      <alignment vertical="center"/>
    </xf>
    <xf numFmtId="14" fontId="1" fillId="42" borderId="11" xfId="0" applyNumberFormat="1" applyFont="1" applyFill="1" applyBorder="1" applyAlignment="1">
      <alignment horizontal="left" vertical="center" indent="1"/>
    </xf>
    <xf numFmtId="3" fontId="1" fillId="42" borderId="11" xfId="0" applyNumberFormat="1" applyFont="1" applyFill="1" applyBorder="1" applyAlignment="1">
      <alignment vertical="center"/>
    </xf>
    <xf numFmtId="4" fontId="1" fillId="42" borderId="11" xfId="0" applyNumberFormat="1" applyFont="1" applyFill="1" applyBorder="1" applyAlignment="1">
      <alignment vertical="center"/>
    </xf>
    <xf numFmtId="167" fontId="1" fillId="42" borderId="11" xfId="0" applyNumberFormat="1" applyFont="1" applyFill="1" applyBorder="1" applyAlignment="1">
      <alignment vertical="center"/>
    </xf>
    <xf numFmtId="167" fontId="13" fillId="45" borderId="0" xfId="0" applyNumberFormat="1" applyFont="1" applyFill="1" applyAlignment="1">
      <alignment horizontal="left" vertical="center"/>
    </xf>
    <xf numFmtId="167" fontId="13" fillId="45" borderId="0" xfId="0" applyNumberFormat="1" applyFont="1" applyFill="1" applyAlignment="1">
      <alignment horizontal="right" vertical="center"/>
    </xf>
    <xf numFmtId="0" fontId="21" fillId="44" borderId="10" xfId="0" applyFont="1" applyFill="1" applyBorder="1" applyAlignment="1">
      <alignment horizontal="left" vertical="center"/>
    </xf>
    <xf numFmtId="0" fontId="21" fillId="44" borderId="10" xfId="0" applyFont="1" applyFill="1" applyBorder="1" applyAlignment="1">
      <alignment vertical="center"/>
    </xf>
    <xf numFmtId="3" fontId="21" fillId="44" borderId="10" xfId="0" applyNumberFormat="1" applyFont="1" applyFill="1" applyBorder="1" applyAlignment="1">
      <alignment vertical="center"/>
    </xf>
    <xf numFmtId="4" fontId="21" fillId="44" borderId="10" xfId="0" applyNumberFormat="1" applyFont="1" applyFill="1" applyBorder="1" applyAlignment="1">
      <alignment vertical="center"/>
    </xf>
    <xf numFmtId="167" fontId="21" fillId="44" borderId="10" xfId="0" applyNumberFormat="1" applyFont="1" applyFill="1" applyBorder="1" applyAlignment="1">
      <alignment vertical="center"/>
    </xf>
    <xf numFmtId="14" fontId="1" fillId="0" borderId="10" xfId="0" applyNumberFormat="1" applyFont="1" applyBorder="1" applyAlignment="1">
      <alignment horizontal="left" vertical="center"/>
    </xf>
    <xf numFmtId="14" fontId="1" fillId="0" borderId="10" xfId="0" applyNumberFormat="1" applyFont="1" applyBorder="1" applyAlignment="1">
      <alignment horizontal="left" vertical="center" indent="1"/>
    </xf>
    <xf numFmtId="3" fontId="1" fillId="0" borderId="10" xfId="0" applyNumberFormat="1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167" fontId="1" fillId="0" borderId="10" xfId="0" applyNumberFormat="1" applyFont="1" applyBorder="1" applyAlignment="1">
      <alignment vertical="center"/>
    </xf>
    <xf numFmtId="14" fontId="1" fillId="0" borderId="12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21" fillId="42" borderId="11" xfId="0" applyFont="1" applyFill="1" applyBorder="1" applyAlignment="1">
      <alignment vertical="center"/>
    </xf>
    <xf numFmtId="14" fontId="21" fillId="42" borderId="11" xfId="0" applyNumberFormat="1" applyFont="1" applyFill="1" applyBorder="1" applyAlignment="1">
      <alignment horizontal="left" vertical="center" indent="1"/>
    </xf>
    <xf numFmtId="3" fontId="21" fillId="42" borderId="11" xfId="0" applyNumberFormat="1" applyFont="1" applyFill="1" applyBorder="1" applyAlignment="1">
      <alignment vertical="center"/>
    </xf>
    <xf numFmtId="4" fontId="21" fillId="42" borderId="11" xfId="0" applyNumberFormat="1" applyFont="1" applyFill="1" applyBorder="1" applyAlignment="1">
      <alignment vertical="center"/>
    </xf>
    <xf numFmtId="14" fontId="21" fillId="36" borderId="10" xfId="0" applyNumberFormat="1" applyFont="1" applyFill="1" applyBorder="1" applyAlignment="1">
      <alignment horizontal="left" vertical="center" indent="1"/>
    </xf>
    <xf numFmtId="14" fontId="21" fillId="36" borderId="10" xfId="0" applyNumberFormat="1" applyFont="1" applyFill="1" applyBorder="1" applyAlignment="1">
      <alignment horizontal="left" vertical="center" indent="2"/>
    </xf>
    <xf numFmtId="3" fontId="21" fillId="36" borderId="10" xfId="0" applyNumberFormat="1" applyFont="1" applyFill="1" applyBorder="1" applyAlignment="1">
      <alignment vertical="center"/>
    </xf>
    <xf numFmtId="4" fontId="21" fillId="36" borderId="10" xfId="0" applyNumberFormat="1" applyFont="1" applyFill="1" applyBorder="1" applyAlignment="1">
      <alignment vertical="center"/>
    </xf>
    <xf numFmtId="14" fontId="21" fillId="36" borderId="12" xfId="0" applyNumberFormat="1" applyFont="1" applyFill="1" applyBorder="1" applyAlignment="1">
      <alignment horizontal="left" vertical="center" indent="1"/>
    </xf>
    <xf numFmtId="0" fontId="21" fillId="36" borderId="10" xfId="0" applyFont="1" applyFill="1" applyBorder="1" applyAlignment="1">
      <alignment vertical="center"/>
    </xf>
    <xf numFmtId="14" fontId="0" fillId="42" borderId="11" xfId="0" applyNumberFormat="1" applyFill="1" applyBorder="1" applyAlignment="1">
      <alignment horizontal="left" vertical="center" indent="1"/>
    </xf>
    <xf numFmtId="0" fontId="0" fillId="42" borderId="11" xfId="0" applyFill="1" applyBorder="1" applyAlignment="1">
      <alignment vertical="center"/>
    </xf>
    <xf numFmtId="14" fontId="0" fillId="42" borderId="11" xfId="0" applyNumberFormat="1" applyFill="1" applyBorder="1" applyAlignment="1">
      <alignment horizontal="left" vertical="center"/>
    </xf>
    <xf numFmtId="3" fontId="0" fillId="42" borderId="11" xfId="0" applyNumberFormat="1" applyFill="1" applyBorder="1" applyAlignment="1">
      <alignment vertical="center"/>
    </xf>
    <xf numFmtId="4" fontId="0" fillId="42" borderId="11" xfId="0" applyNumberFormat="1" applyFill="1" applyBorder="1" applyAlignment="1">
      <alignment vertical="center"/>
    </xf>
    <xf numFmtId="2" fontId="0" fillId="42" borderId="11" xfId="0" applyNumberFormat="1" applyFill="1" applyBorder="1" applyAlignment="1">
      <alignment vertical="center"/>
    </xf>
    <xf numFmtId="14" fontId="0" fillId="36" borderId="10" xfId="0" applyNumberFormat="1" applyFill="1" applyBorder="1" applyAlignment="1">
      <alignment horizontal="left" vertical="center" indent="1"/>
    </xf>
    <xf numFmtId="14" fontId="0" fillId="36" borderId="10" xfId="0" applyNumberFormat="1" applyFill="1" applyBorder="1" applyAlignment="1">
      <alignment horizontal="left" vertical="center"/>
    </xf>
    <xf numFmtId="3" fontId="0" fillId="36" borderId="10" xfId="0" applyNumberFormat="1" applyFill="1" applyBorder="1" applyAlignment="1">
      <alignment vertical="center"/>
    </xf>
    <xf numFmtId="4" fontId="0" fillId="36" borderId="10" xfId="0" applyNumberFormat="1" applyFill="1" applyBorder="1" applyAlignment="1">
      <alignment vertical="center"/>
    </xf>
    <xf numFmtId="2" fontId="0" fillId="36" borderId="10" xfId="0" applyNumberFormat="1" applyFill="1" applyBorder="1" applyAlignment="1">
      <alignment vertical="center"/>
    </xf>
    <xf numFmtId="14" fontId="0" fillId="36" borderId="12" xfId="0" applyNumberFormat="1" applyFill="1" applyBorder="1" applyAlignment="1">
      <alignment horizontal="left" vertical="center"/>
    </xf>
    <xf numFmtId="0" fontId="0" fillId="36" borderId="10" xfId="0" applyFill="1" applyBorder="1" applyAlignment="1">
      <alignment vertical="center"/>
    </xf>
    <xf numFmtId="4" fontId="13" fillId="45" borderId="0" xfId="0" applyNumberFormat="1" applyFont="1" applyFill="1" applyAlignment="1">
      <alignment horizontal="right" vertical="center"/>
    </xf>
    <xf numFmtId="2" fontId="21" fillId="44" borderId="10" xfId="47" applyNumberFormat="1" applyFont="1" applyFill="1" applyBorder="1" applyAlignment="1">
      <alignment vertical="center"/>
    </xf>
    <xf numFmtId="2" fontId="21" fillId="44" borderId="10" xfId="0" applyNumberFormat="1" applyFont="1" applyFill="1" applyBorder="1" applyAlignment="1">
      <alignment vertical="center"/>
    </xf>
    <xf numFmtId="4" fontId="13" fillId="45" borderId="0" xfId="0" applyNumberFormat="1" applyFont="1" applyFill="1" applyAlignment="1">
      <alignment horizontal="left" vertical="center"/>
    </xf>
    <xf numFmtId="14" fontId="21" fillId="42" borderId="11" xfId="0" applyNumberFormat="1" applyFont="1" applyFill="1" applyBorder="1" applyAlignment="1">
      <alignment horizontal="left" vertical="center"/>
    </xf>
    <xf numFmtId="14" fontId="21" fillId="36" borderId="12" xfId="0" applyNumberFormat="1" applyFont="1" applyFill="1" applyBorder="1" applyAlignment="1">
      <alignment horizontal="left" vertical="center"/>
    </xf>
    <xf numFmtId="14" fontId="21" fillId="36" borderId="10" xfId="0" applyNumberFormat="1" applyFont="1" applyFill="1" applyBorder="1" applyAlignment="1">
      <alignment horizontal="left" vertical="center"/>
    </xf>
    <xf numFmtId="14" fontId="21" fillId="44" borderId="10" xfId="0" applyNumberFormat="1" applyFont="1" applyFill="1" applyBorder="1" applyAlignment="1">
      <alignment vertical="center"/>
    </xf>
    <xf numFmtId="14" fontId="21" fillId="44" borderId="10" xfId="0" applyNumberFormat="1" applyFont="1" applyFill="1" applyBorder="1" applyAlignment="1">
      <alignment horizontal="left" vertical="center"/>
    </xf>
    <xf numFmtId="0" fontId="21" fillId="36" borderId="10" xfId="0" applyFont="1" applyFill="1" applyBorder="1" applyAlignment="1">
      <alignment horizontal="left" vertical="center"/>
    </xf>
    <xf numFmtId="14" fontId="1" fillId="36" borderId="10" xfId="0" applyNumberFormat="1" applyFont="1" applyFill="1" applyBorder="1" applyAlignment="1">
      <alignment horizontal="left" vertical="center" indent="1"/>
    </xf>
    <xf numFmtId="3" fontId="1" fillId="36" borderId="10" xfId="0" applyNumberFormat="1" applyFont="1" applyFill="1" applyBorder="1" applyAlignment="1">
      <alignment vertical="center"/>
    </xf>
    <xf numFmtId="4" fontId="1" fillId="36" borderId="10" xfId="0" applyNumberFormat="1" applyFont="1" applyFill="1" applyBorder="1" applyAlignment="1">
      <alignment vertical="center"/>
    </xf>
    <xf numFmtId="0" fontId="1" fillId="36" borderId="10" xfId="0" applyFont="1" applyFill="1" applyBorder="1" applyAlignment="1">
      <alignment vertical="center"/>
    </xf>
    <xf numFmtId="14" fontId="1" fillId="36" borderId="10" xfId="0" applyNumberFormat="1" applyFont="1" applyFill="1" applyBorder="1" applyAlignment="1">
      <alignment horizontal="left" vertical="center"/>
    </xf>
    <xf numFmtId="14" fontId="1" fillId="36" borderId="12" xfId="0" applyNumberFormat="1" applyFont="1" applyFill="1" applyBorder="1" applyAlignment="1">
      <alignment horizontal="left" vertical="center"/>
    </xf>
    <xf numFmtId="14" fontId="1" fillId="42" borderId="11" xfId="0" applyNumberFormat="1" applyFont="1" applyFill="1" applyBorder="1" applyAlignment="1">
      <alignment horizontal="left" vertical="center"/>
    </xf>
    <xf numFmtId="14" fontId="1" fillId="36" borderId="10" xfId="0" applyNumberFormat="1" applyFont="1" applyFill="1" applyBorder="1" applyAlignment="1">
      <alignment vertical="center"/>
    </xf>
    <xf numFmtId="168" fontId="21" fillId="42" borderId="11" xfId="0" applyNumberFormat="1" applyFont="1" applyFill="1" applyBorder="1" applyAlignment="1">
      <alignment horizontal="center" vertical="center"/>
    </xf>
    <xf numFmtId="14" fontId="21" fillId="36" borderId="10" xfId="0" applyNumberFormat="1" applyFont="1" applyFill="1" applyBorder="1" applyAlignment="1">
      <alignment horizontal="center" vertical="center"/>
    </xf>
    <xf numFmtId="14" fontId="21" fillId="36" borderId="12" xfId="0" applyNumberFormat="1" applyFont="1" applyFill="1" applyBorder="1" applyAlignment="1">
      <alignment horizontal="center" vertical="center"/>
    </xf>
    <xf numFmtId="0" fontId="21" fillId="36" borderId="10" xfId="0" applyFont="1" applyFill="1" applyBorder="1" applyAlignment="1">
      <alignment horizontal="center" vertical="center"/>
    </xf>
    <xf numFmtId="0" fontId="21" fillId="44" borderId="10" xfId="0" applyFont="1" applyFill="1" applyBorder="1" applyAlignment="1">
      <alignment horizontal="center" vertical="center"/>
    </xf>
    <xf numFmtId="4" fontId="21" fillId="42" borderId="11" xfId="0" applyNumberFormat="1" applyFont="1" applyFill="1" applyBorder="1" applyAlignment="1">
      <alignment horizontal="right" vertical="center"/>
    </xf>
    <xf numFmtId="14" fontId="21" fillId="44" borderId="10" xfId="0" applyNumberFormat="1" applyFont="1" applyFill="1" applyBorder="1" applyAlignment="1">
      <alignment horizontal="center" vertical="center"/>
    </xf>
    <xf numFmtId="14" fontId="21" fillId="42" borderId="11" xfId="0" applyNumberFormat="1" applyFont="1" applyFill="1" applyBorder="1" applyAlignment="1">
      <alignment horizontal="center" vertical="center"/>
    </xf>
    <xf numFmtId="4" fontId="13" fillId="45" borderId="0" xfId="0" applyNumberFormat="1" applyFont="1" applyFill="1" applyAlignment="1">
      <alignment horizontal="center" vertical="center"/>
    </xf>
    <xf numFmtId="0" fontId="21" fillId="42" borderId="11" xfId="0" applyFont="1" applyFill="1" applyBorder="1" applyAlignment="1">
      <alignment horizontal="center" vertical="center"/>
    </xf>
    <xf numFmtId="14" fontId="21" fillId="36" borderId="13" xfId="0" applyNumberFormat="1" applyFont="1" applyFill="1" applyBorder="1" applyAlignment="1">
      <alignment horizontal="center" vertical="center"/>
    </xf>
    <xf numFmtId="2" fontId="21" fillId="36" borderId="10" xfId="0" applyNumberFormat="1" applyFont="1" applyFill="1" applyBorder="1" applyAlignment="1">
      <alignment vertical="center"/>
    </xf>
    <xf numFmtId="14" fontId="1" fillId="42" borderId="11" xfId="0" applyNumberFormat="1" applyFont="1" applyFill="1" applyBorder="1" applyAlignment="1">
      <alignment horizontal="center" vertical="center"/>
    </xf>
    <xf numFmtId="0" fontId="1" fillId="42" borderId="11" xfId="0" applyFont="1" applyFill="1" applyBorder="1" applyAlignment="1">
      <alignment horizontal="center" vertical="center"/>
    </xf>
    <xf numFmtId="14" fontId="1" fillId="36" borderId="10" xfId="0" applyNumberFormat="1" applyFont="1" applyFill="1" applyBorder="1" applyAlignment="1">
      <alignment horizontal="center" vertical="center"/>
    </xf>
    <xf numFmtId="14" fontId="1" fillId="36" borderId="12" xfId="0" applyNumberFormat="1" applyFont="1" applyFill="1" applyBorder="1" applyAlignment="1">
      <alignment horizontal="center" vertical="center"/>
    </xf>
    <xf numFmtId="0" fontId="1" fillId="36" borderId="10" xfId="0" applyFont="1" applyFill="1" applyBorder="1" applyAlignment="1">
      <alignment horizontal="center" vertical="center"/>
    </xf>
    <xf numFmtId="14" fontId="0" fillId="42" borderId="11" xfId="0" applyNumberFormat="1" applyFill="1" applyBorder="1" applyAlignment="1">
      <alignment horizontal="center" vertical="center"/>
    </xf>
    <xf numFmtId="0" fontId="0" fillId="42" borderId="11" xfId="0" applyFill="1" applyBorder="1" applyAlignment="1">
      <alignment horizontal="center" vertical="center"/>
    </xf>
    <xf numFmtId="14" fontId="0" fillId="36" borderId="10" xfId="0" applyNumberFormat="1" applyFill="1" applyBorder="1" applyAlignment="1">
      <alignment horizontal="center" vertical="center"/>
    </xf>
    <xf numFmtId="14" fontId="0" fillId="36" borderId="12" xfId="0" applyNumberFormat="1" applyFill="1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14" fontId="0" fillId="36" borderId="14" xfId="0" applyNumberFormat="1" applyFill="1" applyBorder="1" applyAlignment="1">
      <alignment horizontal="center" vertical="center"/>
    </xf>
    <xf numFmtId="2" fontId="13" fillId="45" borderId="0" xfId="0" applyNumberFormat="1" applyFont="1" applyFill="1" applyAlignment="1">
      <alignment vertical="center"/>
    </xf>
    <xf numFmtId="2" fontId="21" fillId="42" borderId="11" xfId="0" applyNumberFormat="1" applyFont="1" applyFill="1" applyBorder="1" applyAlignment="1">
      <alignment vertical="center"/>
    </xf>
    <xf numFmtId="14" fontId="21" fillId="36" borderId="14" xfId="0" applyNumberFormat="1" applyFont="1" applyFill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0" fontId="21" fillId="44" borderId="15" xfId="0" applyFont="1" applyFill="1" applyBorder="1" applyAlignment="1">
      <alignment horizontal="left" vertical="center"/>
    </xf>
    <xf numFmtId="3" fontId="21" fillId="44" borderId="15" xfId="0" applyNumberFormat="1" applyFont="1" applyFill="1" applyBorder="1" applyAlignment="1">
      <alignment vertical="center"/>
    </xf>
    <xf numFmtId="4" fontId="21" fillId="44" borderId="15" xfId="0" applyNumberFormat="1" applyFont="1" applyFill="1" applyBorder="1" applyAlignment="1">
      <alignment vertical="center"/>
    </xf>
    <xf numFmtId="3" fontId="21" fillId="42" borderId="15" xfId="0" applyNumberFormat="1" applyFont="1" applyFill="1" applyBorder="1" applyAlignment="1">
      <alignment vertical="center"/>
    </xf>
    <xf numFmtId="4" fontId="21" fillId="42" borderId="15" xfId="0" applyNumberFormat="1" applyFont="1" applyFill="1" applyBorder="1" applyAlignment="1">
      <alignment vertical="center"/>
    </xf>
    <xf numFmtId="0" fontId="21" fillId="44" borderId="15" xfId="0" applyFont="1" applyFill="1" applyBorder="1" applyAlignment="1">
      <alignment horizontal="center" vertical="center"/>
    </xf>
    <xf numFmtId="14" fontId="21" fillId="42" borderId="15" xfId="0" applyNumberFormat="1" applyFont="1" applyFill="1" applyBorder="1" applyAlignment="1">
      <alignment horizontal="center" vertical="center"/>
    </xf>
    <xf numFmtId="0" fontId="21" fillId="42" borderId="15" xfId="0" applyFont="1" applyFill="1" applyBorder="1" applyAlignment="1">
      <alignment horizontal="center" vertical="center"/>
    </xf>
    <xf numFmtId="14" fontId="21" fillId="36" borderId="1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2" fontId="21" fillId="44" borderId="15" xfId="0" applyNumberFormat="1" applyFont="1" applyFill="1" applyBorder="1" applyAlignment="1">
      <alignment vertical="center"/>
    </xf>
    <xf numFmtId="2" fontId="21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14" fontId="21" fillId="44" borderId="15" xfId="0" applyNumberFormat="1" applyFont="1" applyFill="1" applyBorder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4" fontId="13" fillId="45" borderId="0" xfId="0" applyNumberFormat="1" applyFont="1" applyFill="1" applyAlignment="1">
      <alignment horizontal="center" vertical="center"/>
    </xf>
    <xf numFmtId="2" fontId="21" fillId="42" borderId="15" xfId="0" applyNumberFormat="1" applyFont="1" applyFill="1" applyBorder="1" applyAlignment="1">
      <alignment vertical="center"/>
    </xf>
    <xf numFmtId="2" fontId="13" fillId="45" borderId="0" xfId="0" applyNumberFormat="1" applyFont="1" applyFill="1" applyAlignment="1">
      <alignment horizontal="right" vertical="center"/>
    </xf>
    <xf numFmtId="0" fontId="21" fillId="44" borderId="15" xfId="0" applyFont="1" applyFill="1" applyBorder="1" applyAlignment="1">
      <alignment vertical="center"/>
    </xf>
    <xf numFmtId="14" fontId="0" fillId="42" borderId="15" xfId="0" applyNumberFormat="1" applyFill="1" applyBorder="1" applyAlignment="1">
      <alignment horizontal="center" vertical="center"/>
    </xf>
    <xf numFmtId="3" fontId="0" fillId="42" borderId="15" xfId="0" applyNumberFormat="1" applyFill="1" applyBorder="1" applyAlignment="1">
      <alignment vertical="center"/>
    </xf>
    <xf numFmtId="4" fontId="0" fillId="42" borderId="15" xfId="0" applyNumberFormat="1" applyFill="1" applyBorder="1" applyAlignment="1">
      <alignment vertical="center"/>
    </xf>
    <xf numFmtId="3" fontId="1" fillId="42" borderId="15" xfId="0" applyNumberFormat="1" applyFont="1" applyFill="1" applyBorder="1" applyAlignment="1">
      <alignment vertical="center"/>
    </xf>
    <xf numFmtId="4" fontId="1" fillId="42" borderId="15" xfId="0" applyNumberFormat="1" applyFont="1" applyFill="1" applyBorder="1" applyAlignment="1">
      <alignment vertical="center"/>
    </xf>
    <xf numFmtId="0" fontId="0" fillId="42" borderId="15" xfId="0" applyFill="1" applyBorder="1" applyAlignment="1">
      <alignment horizontal="center" vertical="center"/>
    </xf>
    <xf numFmtId="14" fontId="0" fillId="36" borderId="15" xfId="0" applyNumberFormat="1" applyFill="1" applyBorder="1" applyAlignment="1">
      <alignment horizontal="center" vertical="center"/>
    </xf>
    <xf numFmtId="4" fontId="21" fillId="44" borderId="15" xfId="0" applyNumberFormat="1" applyFont="1" applyFill="1" applyBorder="1" applyAlignment="1">
      <alignment horizontal="right" vertical="center"/>
    </xf>
    <xf numFmtId="4" fontId="21" fillId="42" borderId="15" xfId="0" applyNumberFormat="1" applyFont="1" applyFill="1" applyBorder="1" applyAlignment="1">
      <alignment horizontal="right" vertical="center"/>
    </xf>
    <xf numFmtId="4" fontId="21" fillId="36" borderId="10" xfId="0" applyNumberFormat="1" applyFont="1" applyFill="1" applyBorder="1" applyAlignment="1">
      <alignment horizontal="right" vertical="center"/>
    </xf>
    <xf numFmtId="4" fontId="21" fillId="36" borderId="10" xfId="0" applyNumberFormat="1" applyFont="1" applyFill="1" applyBorder="1" applyAlignment="1">
      <alignment horizontal="right" vertical="center" indent="1"/>
    </xf>
    <xf numFmtId="4" fontId="21" fillId="0" borderId="0" xfId="47" applyNumberFormat="1" applyFont="1"/>
    <xf numFmtId="14" fontId="21" fillId="44" borderId="15" xfId="0" applyNumberFormat="1" applyFont="1" applyFill="1" applyBorder="1" applyAlignment="1">
      <alignment horizontal="left" vertical="center"/>
    </xf>
  </cellXfs>
  <cellStyles count="48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l-Data" xfId="44" xr:uid="{00000000-0005-0000-0000-000012000000}"/>
    <cellStyle name="bolet" xfId="45" xr:uid="{00000000-0005-0000-0000-000013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2000000}"/>
    <cellStyle name="Normal 3" xfId="43" xr:uid="{00000000-0005-0000-0000-000023000000}"/>
    <cellStyle name="Normal 4" xfId="46" xr:uid="{00000000-0005-0000-0000-000024000000}"/>
    <cellStyle name="Nota" xfId="15" builtinId="10" customBuiltin="1"/>
    <cellStyle name="Porcentagem" xfId="47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DDEBF7"/>
      <color rgb="FFB4C6E7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A3"/>
  <sheetViews>
    <sheetView showGridLines="0" tabSelected="1" workbookViewId="0">
      <selection activeCell="A2" sqref="A2"/>
    </sheetView>
  </sheetViews>
  <sheetFormatPr defaultRowHeight="15"/>
  <sheetData>
    <row r="1" spans="1:1">
      <c r="A1" t="s">
        <v>69</v>
      </c>
    </row>
    <row r="3" spans="1:1">
      <c r="A3" t="s">
        <v>70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/>
  <dimension ref="B1:J97"/>
  <sheetViews>
    <sheetView zoomScale="85" zoomScaleNormal="85" workbookViewId="0"/>
  </sheetViews>
  <sheetFormatPr defaultRowHeight="15"/>
  <cols>
    <col min="2" max="2" width="14.5703125" customWidth="1"/>
    <col min="3" max="3" width="19.140625" bestFit="1" customWidth="1"/>
    <col min="4" max="4" width="19.85546875" bestFit="1" customWidth="1"/>
    <col min="5" max="5" width="18.28515625" bestFit="1" customWidth="1"/>
    <col min="6" max="6" width="11.7109375" bestFit="1" customWidth="1"/>
    <col min="7" max="7" width="13.42578125" bestFit="1" customWidth="1"/>
    <col min="8" max="8" width="17.42578125" bestFit="1" customWidth="1"/>
    <col min="9" max="9" width="22.85546875" bestFit="1" customWidth="1"/>
    <col min="10" max="10" width="17.5703125" bestFit="1" customWidth="1"/>
  </cols>
  <sheetData>
    <row r="1" spans="2:10">
      <c r="B1" s="55" t="s">
        <v>21</v>
      </c>
    </row>
    <row r="3" spans="2:10">
      <c r="B3" s="9" t="s">
        <v>1</v>
      </c>
      <c r="C3" s="9" t="s">
        <v>18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83" t="s">
        <v>8</v>
      </c>
    </row>
    <row r="5" spans="2:10">
      <c r="B5" s="23" t="s">
        <v>9</v>
      </c>
      <c r="C5" s="56"/>
      <c r="D5" s="23"/>
      <c r="E5" s="24">
        <v>4950000</v>
      </c>
      <c r="F5" s="25"/>
      <c r="G5" s="25"/>
      <c r="H5" s="24">
        <v>1726487</v>
      </c>
      <c r="I5" s="24">
        <v>18386694379.540001</v>
      </c>
      <c r="J5" s="24">
        <v>34.87852525252525</v>
      </c>
    </row>
    <row r="6" spans="2:10">
      <c r="B6" s="57"/>
      <c r="C6" s="64"/>
      <c r="D6" s="58">
        <v>46447</v>
      </c>
      <c r="E6" s="59">
        <v>2384025</v>
      </c>
      <c r="F6" s="60">
        <v>0.3586275776990217</v>
      </c>
      <c r="G6" s="60">
        <v>0.3586275776990217</v>
      </c>
      <c r="H6" s="59">
        <v>532247</v>
      </c>
      <c r="I6" s="59">
        <v>5588272282.1299992</v>
      </c>
      <c r="J6" s="59">
        <v>22.325562861127715</v>
      </c>
    </row>
    <row r="7" spans="2:10">
      <c r="B7" s="61">
        <v>44141</v>
      </c>
      <c r="C7" s="62">
        <v>44140</v>
      </c>
      <c r="D7" s="62">
        <v>46447</v>
      </c>
      <c r="E7" s="44">
        <v>793567</v>
      </c>
      <c r="F7" s="45">
        <v>0.34499999999999997</v>
      </c>
      <c r="G7" s="45">
        <v>0.34499999999999997</v>
      </c>
      <c r="H7" s="44">
        <v>128800</v>
      </c>
      <c r="I7" s="44">
        <v>1352330118.3399999</v>
      </c>
      <c r="J7" s="44">
        <v>16.230513617627746</v>
      </c>
    </row>
    <row r="8" spans="2:10">
      <c r="B8" s="61">
        <v>44148</v>
      </c>
      <c r="C8" s="62">
        <v>44147</v>
      </c>
      <c r="D8" s="62">
        <v>46447</v>
      </c>
      <c r="E8" s="44">
        <v>508989</v>
      </c>
      <c r="F8" s="45">
        <v>0.36020000000000002</v>
      </c>
      <c r="G8" s="45">
        <v>0.36020000000000002</v>
      </c>
      <c r="H8" s="44">
        <v>32200</v>
      </c>
      <c r="I8" s="44">
        <v>337910539.32999998</v>
      </c>
      <c r="J8" s="44">
        <v>6.3262663829670194</v>
      </c>
    </row>
    <row r="9" spans="2:10">
      <c r="B9" s="61">
        <v>44155</v>
      </c>
      <c r="C9" s="62">
        <v>44154</v>
      </c>
      <c r="D9" s="62">
        <v>46447</v>
      </c>
      <c r="E9" s="44">
        <v>534789</v>
      </c>
      <c r="F9" s="45">
        <v>0.36</v>
      </c>
      <c r="G9" s="45">
        <v>0.36</v>
      </c>
      <c r="H9" s="44">
        <v>132247</v>
      </c>
      <c r="I9" s="44">
        <v>1388451591.8</v>
      </c>
      <c r="J9" s="44">
        <v>24.728818281602653</v>
      </c>
    </row>
    <row r="10" spans="2:10">
      <c r="B10" s="61">
        <v>44162</v>
      </c>
      <c r="C10" s="62">
        <v>44161</v>
      </c>
      <c r="D10" s="62">
        <v>46447</v>
      </c>
      <c r="E10" s="44">
        <v>546680</v>
      </c>
      <c r="F10" s="45">
        <v>0.36499999999999999</v>
      </c>
      <c r="G10" s="45">
        <v>0.36499999999999999</v>
      </c>
      <c r="H10" s="44">
        <v>239000</v>
      </c>
      <c r="I10" s="44">
        <v>2509580032.6599998</v>
      </c>
      <c r="J10" s="44">
        <v>43.718445891563626</v>
      </c>
    </row>
    <row r="11" spans="2:10">
      <c r="B11" s="11"/>
      <c r="C11" s="11"/>
      <c r="D11" s="62"/>
      <c r="E11" s="44"/>
      <c r="F11" s="45"/>
      <c r="G11" s="45"/>
      <c r="H11" s="44"/>
      <c r="I11" s="44"/>
      <c r="J11" s="44"/>
    </row>
    <row r="12" spans="2:10">
      <c r="B12" s="57"/>
      <c r="C12" s="57"/>
      <c r="D12" s="58">
        <v>44621</v>
      </c>
      <c r="E12" s="59">
        <v>2565975</v>
      </c>
      <c r="F12" s="60">
        <v>0.13356997862917605</v>
      </c>
      <c r="G12" s="60">
        <v>0.13356997862917605</v>
      </c>
      <c r="H12" s="59">
        <v>1194240</v>
      </c>
      <c r="I12" s="59">
        <v>12798422097.41</v>
      </c>
      <c r="J12" s="59">
        <v>46.54137316224827</v>
      </c>
    </row>
    <row r="13" spans="2:10">
      <c r="B13" s="61">
        <v>44141</v>
      </c>
      <c r="C13" s="62">
        <v>44140</v>
      </c>
      <c r="D13" s="62">
        <v>44621</v>
      </c>
      <c r="E13" s="44">
        <v>856433</v>
      </c>
      <c r="F13" s="45">
        <v>0.1249</v>
      </c>
      <c r="G13" s="45">
        <v>0.1249</v>
      </c>
      <c r="H13" s="44">
        <v>317262</v>
      </c>
      <c r="I13" s="44">
        <v>3398464988.3400002</v>
      </c>
      <c r="J13" s="44">
        <v>37.044579085579379</v>
      </c>
    </row>
    <row r="14" spans="2:10">
      <c r="B14" s="61">
        <v>44148</v>
      </c>
      <c r="C14" s="62">
        <v>44147</v>
      </c>
      <c r="D14" s="62">
        <v>44621</v>
      </c>
      <c r="E14" s="44">
        <v>591011</v>
      </c>
      <c r="F14" s="45">
        <v>0.1399</v>
      </c>
      <c r="G14" s="45">
        <v>0.1399</v>
      </c>
      <c r="H14" s="44">
        <v>341920</v>
      </c>
      <c r="I14" s="44">
        <v>3663349391.54</v>
      </c>
      <c r="J14" s="44">
        <v>57.853407127786113</v>
      </c>
    </row>
    <row r="15" spans="2:10">
      <c r="B15" s="61">
        <v>44155</v>
      </c>
      <c r="C15" s="62">
        <v>44154</v>
      </c>
      <c r="D15" s="62">
        <v>44621</v>
      </c>
      <c r="E15" s="44">
        <v>565211</v>
      </c>
      <c r="F15" s="45">
        <v>0.13500000000000001</v>
      </c>
      <c r="G15" s="45">
        <v>0.13500000000000001</v>
      </c>
      <c r="H15" s="44">
        <v>235412</v>
      </c>
      <c r="I15" s="44">
        <v>2523386470.1400003</v>
      </c>
      <c r="J15" s="44">
        <v>41.650286353237995</v>
      </c>
    </row>
    <row r="16" spans="2:10">
      <c r="B16" s="61">
        <v>44162</v>
      </c>
      <c r="C16" s="62">
        <v>44161</v>
      </c>
      <c r="D16" s="62">
        <v>44621</v>
      </c>
      <c r="E16" s="44">
        <v>553320</v>
      </c>
      <c r="F16" s="45">
        <v>0.13439999999999999</v>
      </c>
      <c r="G16" s="45">
        <v>0.13439999999999999</v>
      </c>
      <c r="H16" s="44">
        <v>299646</v>
      </c>
      <c r="I16" s="44">
        <v>3213221247.3899999</v>
      </c>
      <c r="J16" s="44">
        <v>54.154196486662329</v>
      </c>
    </row>
    <row r="17" spans="2:10">
      <c r="B17" s="11"/>
      <c r="C17" s="11"/>
      <c r="D17" s="62"/>
      <c r="E17" s="44"/>
      <c r="F17" s="45"/>
      <c r="G17" s="45"/>
      <c r="H17" s="44"/>
      <c r="I17" s="44"/>
      <c r="J17" s="44"/>
    </row>
    <row r="18" spans="2:10">
      <c r="B18" s="23" t="s">
        <v>10</v>
      </c>
      <c r="C18" s="56"/>
      <c r="D18" s="23"/>
      <c r="E18" s="24">
        <v>113500000</v>
      </c>
      <c r="F18" s="25"/>
      <c r="G18" s="25"/>
      <c r="H18" s="24">
        <v>103399348</v>
      </c>
      <c r="I18" s="24">
        <v>96118148088.410004</v>
      </c>
      <c r="J18" s="24">
        <v>91.100747136563882</v>
      </c>
    </row>
    <row r="19" spans="2:10">
      <c r="B19" s="57"/>
      <c r="C19" s="57"/>
      <c r="D19" s="58">
        <v>44287</v>
      </c>
      <c r="E19" s="59">
        <v>12000000</v>
      </c>
      <c r="F19" s="60">
        <v>2.1689680567342204</v>
      </c>
      <c r="G19" s="60">
        <v>2.1718773290016693</v>
      </c>
      <c r="H19" s="59">
        <v>11000000</v>
      </c>
      <c r="I19" s="59">
        <v>10910955071</v>
      </c>
      <c r="J19" s="59">
        <v>91.666666666666657</v>
      </c>
    </row>
    <row r="20" spans="2:10">
      <c r="B20" s="61">
        <v>44141</v>
      </c>
      <c r="C20" s="62">
        <v>44140</v>
      </c>
      <c r="D20" s="62">
        <v>44287</v>
      </c>
      <c r="E20" s="44">
        <v>5000000</v>
      </c>
      <c r="F20" s="45">
        <v>2.2059000000000002</v>
      </c>
      <c r="G20" s="45">
        <v>2.2090000000000001</v>
      </c>
      <c r="H20" s="44">
        <v>5000000</v>
      </c>
      <c r="I20" s="44">
        <v>4956894540.3000002</v>
      </c>
      <c r="J20" s="44">
        <v>100</v>
      </c>
    </row>
    <row r="21" spans="2:10">
      <c r="B21" s="61">
        <v>44144</v>
      </c>
      <c r="C21" s="62">
        <v>44140</v>
      </c>
      <c r="D21" s="62">
        <v>44287</v>
      </c>
      <c r="E21" s="44">
        <v>1000000</v>
      </c>
      <c r="F21" s="45">
        <v>2.2059000000000002</v>
      </c>
      <c r="G21" s="45">
        <v>2.2059000000000002</v>
      </c>
      <c r="H21" s="44">
        <v>1000000</v>
      </c>
      <c r="I21" s="44">
        <v>991464796</v>
      </c>
      <c r="J21" s="44">
        <v>100</v>
      </c>
    </row>
    <row r="22" spans="2:10">
      <c r="B22" s="61">
        <v>44155</v>
      </c>
      <c r="C22" s="62">
        <v>44154</v>
      </c>
      <c r="D22" s="62">
        <v>44287</v>
      </c>
      <c r="E22" s="44">
        <v>5000000</v>
      </c>
      <c r="F22" s="45">
        <v>2.1246999999999998</v>
      </c>
      <c r="G22" s="45">
        <v>2.1280000000000001</v>
      </c>
      <c r="H22" s="44">
        <v>5000000</v>
      </c>
      <c r="I22" s="44">
        <v>4962595734.6999998</v>
      </c>
      <c r="J22" s="44">
        <v>100</v>
      </c>
    </row>
    <row r="23" spans="2:10">
      <c r="B23" s="61">
        <v>44158</v>
      </c>
      <c r="C23" s="62">
        <v>44154</v>
      </c>
      <c r="D23" s="62">
        <v>44287</v>
      </c>
      <c r="E23" s="44">
        <v>1000000</v>
      </c>
      <c r="F23" s="45">
        <v>2.1246999999999998</v>
      </c>
      <c r="G23" s="45">
        <v>2.1246999999999998</v>
      </c>
      <c r="H23" s="44">
        <v>0</v>
      </c>
      <c r="I23" s="44">
        <v>0</v>
      </c>
      <c r="J23" s="44">
        <v>0</v>
      </c>
    </row>
    <row r="24" spans="2:10">
      <c r="B24" s="11"/>
      <c r="C24" s="11"/>
      <c r="D24" s="62"/>
      <c r="E24" s="44"/>
      <c r="F24" s="45"/>
      <c r="G24" s="45"/>
      <c r="H24" s="44"/>
      <c r="I24" s="44"/>
      <c r="J24" s="44"/>
    </row>
    <row r="25" spans="2:10">
      <c r="B25" s="57"/>
      <c r="C25" s="57"/>
      <c r="D25" s="58">
        <v>44470</v>
      </c>
      <c r="E25" s="59">
        <v>58000000</v>
      </c>
      <c r="F25" s="60">
        <v>3.0425799216879983</v>
      </c>
      <c r="G25" s="60">
        <v>3.0482617081929599</v>
      </c>
      <c r="H25" s="59">
        <v>53759997</v>
      </c>
      <c r="I25" s="59">
        <v>52394820360.25</v>
      </c>
      <c r="J25" s="59">
        <v>92.68965</v>
      </c>
    </row>
    <row r="26" spans="2:10">
      <c r="B26" s="61">
        <v>44138</v>
      </c>
      <c r="C26" s="62">
        <v>44133</v>
      </c>
      <c r="D26" s="62">
        <v>44470</v>
      </c>
      <c r="E26" s="44">
        <v>4000000</v>
      </c>
      <c r="F26" s="45">
        <v>3.1099000000000001</v>
      </c>
      <c r="G26" s="45">
        <v>3.1099000000000001</v>
      </c>
      <c r="H26" s="44">
        <v>0</v>
      </c>
      <c r="I26" s="44">
        <v>0</v>
      </c>
      <c r="J26" s="44">
        <v>0</v>
      </c>
    </row>
    <row r="27" spans="2:10">
      <c r="B27" s="61">
        <v>44148</v>
      </c>
      <c r="C27" s="62">
        <v>44147</v>
      </c>
      <c r="D27" s="62">
        <v>44470</v>
      </c>
      <c r="E27" s="44">
        <v>20000000</v>
      </c>
      <c r="F27" s="45">
        <v>3.0466000000000002</v>
      </c>
      <c r="G27" s="45">
        <v>3.0550000000000002</v>
      </c>
      <c r="H27" s="44">
        <v>20000000</v>
      </c>
      <c r="I27" s="44">
        <v>19478145346.349998</v>
      </c>
      <c r="J27" s="44">
        <v>100</v>
      </c>
    </row>
    <row r="28" spans="2:10">
      <c r="B28" s="61">
        <v>44151</v>
      </c>
      <c r="C28" s="62">
        <v>44147</v>
      </c>
      <c r="D28" s="62">
        <v>44470</v>
      </c>
      <c r="E28" s="44">
        <v>4000000</v>
      </c>
      <c r="F28" s="45">
        <v>3.0466000000000002</v>
      </c>
      <c r="G28" s="45">
        <v>3.0466000000000002</v>
      </c>
      <c r="H28" s="44">
        <v>3760000</v>
      </c>
      <c r="I28" s="44">
        <v>3662330431.75</v>
      </c>
      <c r="J28" s="44">
        <v>94</v>
      </c>
    </row>
    <row r="29" spans="2:10">
      <c r="B29" s="61">
        <v>44162</v>
      </c>
      <c r="C29" s="62">
        <v>44161</v>
      </c>
      <c r="D29" s="62">
        <v>44470</v>
      </c>
      <c r="E29" s="44">
        <v>25000000</v>
      </c>
      <c r="F29" s="45">
        <v>3.0394000000000001</v>
      </c>
      <c r="G29" s="45">
        <v>3.0449000000000002</v>
      </c>
      <c r="H29" s="44">
        <v>25000000</v>
      </c>
      <c r="I29" s="44">
        <v>24378138607.900002</v>
      </c>
      <c r="J29" s="44">
        <v>100</v>
      </c>
    </row>
    <row r="30" spans="2:10">
      <c r="B30" s="61">
        <v>44165</v>
      </c>
      <c r="C30" s="62">
        <v>44161</v>
      </c>
      <c r="D30" s="62">
        <v>44470</v>
      </c>
      <c r="E30" s="44">
        <v>5000000</v>
      </c>
      <c r="F30" s="45">
        <v>3.0394000000000001</v>
      </c>
      <c r="G30" s="45">
        <v>3.0394000000000001</v>
      </c>
      <c r="H30" s="44">
        <v>4999997</v>
      </c>
      <c r="I30" s="44">
        <v>4876205974.25</v>
      </c>
      <c r="J30" s="44">
        <v>99.999939999999995</v>
      </c>
    </row>
    <row r="31" spans="2:10">
      <c r="B31" s="11"/>
      <c r="C31" s="11"/>
      <c r="D31" s="62"/>
      <c r="E31" s="44"/>
      <c r="F31" s="45"/>
      <c r="G31" s="45"/>
      <c r="H31" s="44"/>
      <c r="I31" s="44"/>
      <c r="J31" s="44"/>
    </row>
    <row r="32" spans="2:10">
      <c r="B32" s="57"/>
      <c r="C32" s="58"/>
      <c r="D32" s="58">
        <v>44835</v>
      </c>
      <c r="E32" s="59">
        <v>12400000</v>
      </c>
      <c r="F32" s="60">
        <v>4.8954457573122481</v>
      </c>
      <c r="G32" s="60">
        <v>4.9024335647920845</v>
      </c>
      <c r="H32" s="59">
        <v>10539994</v>
      </c>
      <c r="I32" s="59">
        <v>9639630045.9899998</v>
      </c>
      <c r="J32" s="59">
        <v>84.999951612903217</v>
      </c>
    </row>
    <row r="33" spans="2:10">
      <c r="B33" s="61">
        <v>44138</v>
      </c>
      <c r="C33" s="62">
        <v>44133</v>
      </c>
      <c r="D33" s="62">
        <v>44835</v>
      </c>
      <c r="E33" s="44">
        <v>400000</v>
      </c>
      <c r="F33" s="45">
        <v>4.8632999999999997</v>
      </c>
      <c r="G33" s="45">
        <v>4.8632999999999997</v>
      </c>
      <c r="H33" s="44">
        <v>0</v>
      </c>
      <c r="I33" s="44">
        <v>0</v>
      </c>
      <c r="J33" s="44">
        <v>0</v>
      </c>
    </row>
    <row r="34" spans="2:10">
      <c r="B34" s="61">
        <v>44141</v>
      </c>
      <c r="C34" s="62">
        <v>44140</v>
      </c>
      <c r="D34" s="62">
        <v>44835</v>
      </c>
      <c r="E34" s="44">
        <v>2500000</v>
      </c>
      <c r="F34" s="45">
        <v>4.9192999999999998</v>
      </c>
      <c r="G34" s="45">
        <v>4.9249000000000001</v>
      </c>
      <c r="H34" s="44">
        <v>2040000</v>
      </c>
      <c r="I34" s="44">
        <v>1862034611.28</v>
      </c>
      <c r="J34" s="44">
        <v>81.599999999999994</v>
      </c>
    </row>
    <row r="35" spans="2:10">
      <c r="B35" s="61">
        <v>44144</v>
      </c>
      <c r="C35" s="62">
        <v>44140</v>
      </c>
      <c r="D35" s="62">
        <v>44835</v>
      </c>
      <c r="E35" s="44">
        <v>500000</v>
      </c>
      <c r="F35" s="45">
        <v>4.9192999999999998</v>
      </c>
      <c r="G35" s="45">
        <v>4.9192999999999998</v>
      </c>
      <c r="H35" s="44">
        <v>499997</v>
      </c>
      <c r="I35" s="44">
        <v>456465938.16000003</v>
      </c>
      <c r="J35" s="44">
        <v>99.999400000000009</v>
      </c>
    </row>
    <row r="36" spans="2:10">
      <c r="B36" s="61">
        <v>44148</v>
      </c>
      <c r="C36" s="62">
        <v>44147</v>
      </c>
      <c r="D36" s="62">
        <v>44835</v>
      </c>
      <c r="E36" s="44">
        <v>2000000</v>
      </c>
      <c r="F36" s="45">
        <v>4.8258000000000001</v>
      </c>
      <c r="G36" s="45">
        <v>4.8329000000000004</v>
      </c>
      <c r="H36" s="44">
        <v>2000000</v>
      </c>
      <c r="I36" s="44">
        <v>1830333858.05</v>
      </c>
      <c r="J36" s="44">
        <v>100</v>
      </c>
    </row>
    <row r="37" spans="2:10">
      <c r="B37" s="61">
        <v>44151</v>
      </c>
      <c r="C37" s="62">
        <v>44147</v>
      </c>
      <c r="D37" s="62">
        <v>44835</v>
      </c>
      <c r="E37" s="44">
        <v>400000</v>
      </c>
      <c r="F37" s="45">
        <v>4.8258000000000001</v>
      </c>
      <c r="G37" s="45">
        <v>4.8258000000000001</v>
      </c>
      <c r="H37" s="44">
        <v>0</v>
      </c>
      <c r="I37" s="44">
        <v>0</v>
      </c>
      <c r="J37" s="44">
        <v>0</v>
      </c>
    </row>
    <row r="38" spans="2:10">
      <c r="B38" s="61">
        <v>44155</v>
      </c>
      <c r="C38" s="62">
        <v>44154</v>
      </c>
      <c r="D38" s="62">
        <v>44835</v>
      </c>
      <c r="E38" s="44">
        <v>3000000</v>
      </c>
      <c r="F38" s="45">
        <v>4.8345000000000002</v>
      </c>
      <c r="G38" s="45">
        <v>4.8449999999999998</v>
      </c>
      <c r="H38" s="44">
        <v>3000000</v>
      </c>
      <c r="I38" s="44">
        <v>2747642493.96</v>
      </c>
      <c r="J38" s="44">
        <v>100</v>
      </c>
    </row>
    <row r="39" spans="2:10">
      <c r="B39" s="61">
        <v>44158</v>
      </c>
      <c r="C39" s="62">
        <v>44154</v>
      </c>
      <c r="D39" s="62">
        <v>44835</v>
      </c>
      <c r="E39" s="44">
        <v>600000</v>
      </c>
      <c r="F39" s="45">
        <v>4.8345000000000002</v>
      </c>
      <c r="G39" s="45">
        <v>4.8345000000000002</v>
      </c>
      <c r="H39" s="44">
        <v>0</v>
      </c>
      <c r="I39" s="44">
        <v>0</v>
      </c>
      <c r="J39" s="44">
        <v>0</v>
      </c>
    </row>
    <row r="40" spans="2:10">
      <c r="B40" s="61">
        <v>44162</v>
      </c>
      <c r="C40" s="62">
        <v>44161</v>
      </c>
      <c r="D40" s="62">
        <v>44835</v>
      </c>
      <c r="E40" s="44">
        <v>2500000</v>
      </c>
      <c r="F40" s="45">
        <v>4.9828000000000001</v>
      </c>
      <c r="G40" s="45">
        <v>4.9893999999999998</v>
      </c>
      <c r="H40" s="44">
        <v>2500000</v>
      </c>
      <c r="I40" s="44">
        <v>2285889172.1700001</v>
      </c>
      <c r="J40" s="44">
        <v>100</v>
      </c>
    </row>
    <row r="41" spans="2:10">
      <c r="B41" s="61">
        <v>44165</v>
      </c>
      <c r="C41" s="62">
        <v>44161</v>
      </c>
      <c r="D41" s="62">
        <v>44835</v>
      </c>
      <c r="E41" s="44">
        <v>500000</v>
      </c>
      <c r="F41" s="45">
        <v>4.9828000000000001</v>
      </c>
      <c r="G41" s="45">
        <v>4.9828000000000001</v>
      </c>
      <c r="H41" s="44">
        <v>499997</v>
      </c>
      <c r="I41" s="44">
        <v>457263972.37</v>
      </c>
      <c r="J41" s="44">
        <v>99.999400000000009</v>
      </c>
    </row>
    <row r="42" spans="2:10">
      <c r="B42" s="11"/>
      <c r="C42" s="11"/>
      <c r="D42" s="62"/>
      <c r="E42" s="44"/>
      <c r="F42" s="45"/>
      <c r="G42" s="45"/>
      <c r="H42" s="44"/>
      <c r="I42" s="44"/>
      <c r="J42" s="44"/>
    </row>
    <row r="43" spans="2:10">
      <c r="B43" s="57"/>
      <c r="C43" s="58"/>
      <c r="D43" s="58">
        <v>45292</v>
      </c>
      <c r="E43" s="59">
        <v>31100000</v>
      </c>
      <c r="F43" s="60">
        <v>6.3926635580309874</v>
      </c>
      <c r="G43" s="60">
        <v>6.4007803248673687</v>
      </c>
      <c r="H43" s="59">
        <v>28099357</v>
      </c>
      <c r="I43" s="59">
        <v>23172742611.170002</v>
      </c>
      <c r="J43" s="59">
        <v>90.351630225080385</v>
      </c>
    </row>
    <row r="44" spans="2:10">
      <c r="B44" s="61">
        <v>44138</v>
      </c>
      <c r="C44" s="62">
        <v>44133</v>
      </c>
      <c r="D44" s="62">
        <v>45292</v>
      </c>
      <c r="E44" s="44">
        <v>500000</v>
      </c>
      <c r="F44" s="45">
        <v>6.3108000000000004</v>
      </c>
      <c r="G44" s="45">
        <v>6.3108000000000004</v>
      </c>
      <c r="H44" s="44">
        <v>0</v>
      </c>
      <c r="I44" s="44">
        <v>0</v>
      </c>
      <c r="J44" s="44">
        <v>0</v>
      </c>
    </row>
    <row r="45" spans="2:10">
      <c r="B45" s="61">
        <v>44141</v>
      </c>
      <c r="C45" s="62">
        <v>44140</v>
      </c>
      <c r="D45" s="62">
        <v>45292</v>
      </c>
      <c r="E45" s="44">
        <v>8000000</v>
      </c>
      <c r="F45" s="45">
        <v>6.3876999999999997</v>
      </c>
      <c r="G45" s="45">
        <v>6.3948999999999998</v>
      </c>
      <c r="H45" s="44">
        <v>8000000</v>
      </c>
      <c r="I45" s="44">
        <v>6588514084.1899996</v>
      </c>
      <c r="J45" s="44">
        <v>100</v>
      </c>
    </row>
    <row r="46" spans="2:10">
      <c r="B46" s="61">
        <v>44144</v>
      </c>
      <c r="C46" s="62">
        <v>44140</v>
      </c>
      <c r="D46" s="62">
        <v>45292</v>
      </c>
      <c r="E46" s="44">
        <v>1600000</v>
      </c>
      <c r="F46" s="45">
        <v>6.3876999999999997</v>
      </c>
      <c r="G46" s="45">
        <v>6.3876999999999997</v>
      </c>
      <c r="H46" s="44">
        <v>1600000</v>
      </c>
      <c r="I46" s="44">
        <v>1318026756.6700001</v>
      </c>
      <c r="J46" s="44">
        <v>100</v>
      </c>
    </row>
    <row r="47" spans="2:10">
      <c r="B47" s="61">
        <v>44148</v>
      </c>
      <c r="C47" s="62">
        <v>44147</v>
      </c>
      <c r="D47" s="62">
        <v>45292</v>
      </c>
      <c r="E47" s="44">
        <v>9000000</v>
      </c>
      <c r="F47" s="45">
        <v>6.3061999999999996</v>
      </c>
      <c r="G47" s="45">
        <v>6.3139000000000003</v>
      </c>
      <c r="H47" s="44">
        <v>9000000</v>
      </c>
      <c r="I47" s="44">
        <v>7438924200.3400002</v>
      </c>
      <c r="J47" s="44">
        <v>100</v>
      </c>
    </row>
    <row r="48" spans="2:10">
      <c r="B48" s="61">
        <v>44151</v>
      </c>
      <c r="C48" s="62">
        <v>44147</v>
      </c>
      <c r="D48" s="62">
        <v>45292</v>
      </c>
      <c r="E48" s="44">
        <v>1800000</v>
      </c>
      <c r="F48" s="45">
        <v>6.3061999999999996</v>
      </c>
      <c r="G48" s="45">
        <v>6.3061999999999996</v>
      </c>
      <c r="H48" s="44">
        <v>99360</v>
      </c>
      <c r="I48" s="44">
        <v>82145701.939999998</v>
      </c>
      <c r="J48" s="44">
        <v>5.52</v>
      </c>
    </row>
    <row r="49" spans="2:10">
      <c r="B49" s="61">
        <v>44155</v>
      </c>
      <c r="C49" s="62">
        <v>44154</v>
      </c>
      <c r="D49" s="62">
        <v>45292</v>
      </c>
      <c r="E49" s="44">
        <v>4000000</v>
      </c>
      <c r="F49" s="45">
        <v>6.3925999999999998</v>
      </c>
      <c r="G49" s="45">
        <v>6.41</v>
      </c>
      <c r="H49" s="44">
        <v>4000000</v>
      </c>
      <c r="I49" s="44">
        <v>3301891020.8299999</v>
      </c>
      <c r="J49" s="44">
        <v>100</v>
      </c>
    </row>
    <row r="50" spans="2:10">
      <c r="B50" s="61">
        <v>44158</v>
      </c>
      <c r="C50" s="62">
        <v>44154</v>
      </c>
      <c r="D50" s="62">
        <v>45292</v>
      </c>
      <c r="E50" s="44">
        <v>800000</v>
      </c>
      <c r="F50" s="45">
        <v>6.3925999999999998</v>
      </c>
      <c r="G50" s="45">
        <v>6.3925999999999998</v>
      </c>
      <c r="H50" s="44">
        <v>0</v>
      </c>
      <c r="I50" s="44">
        <v>0</v>
      </c>
      <c r="J50" s="44">
        <v>0</v>
      </c>
    </row>
    <row r="51" spans="2:10">
      <c r="B51" s="61">
        <v>44162</v>
      </c>
      <c r="C51" s="62">
        <v>44161</v>
      </c>
      <c r="D51" s="62">
        <v>45292</v>
      </c>
      <c r="E51" s="44">
        <v>4500000</v>
      </c>
      <c r="F51" s="45">
        <v>6.5479000000000003</v>
      </c>
      <c r="G51" s="45">
        <v>6.5548999999999999</v>
      </c>
      <c r="H51" s="44">
        <v>4500000</v>
      </c>
      <c r="I51" s="44">
        <v>3702546746.1599998</v>
      </c>
      <c r="J51" s="44">
        <v>100</v>
      </c>
    </row>
    <row r="52" spans="2:10">
      <c r="B52" s="61">
        <v>44165</v>
      </c>
      <c r="C52" s="62">
        <v>44161</v>
      </c>
      <c r="D52" s="62">
        <v>45292</v>
      </c>
      <c r="E52" s="44">
        <v>900000</v>
      </c>
      <c r="F52" s="45">
        <v>6.5479000000000003</v>
      </c>
      <c r="G52" s="45">
        <v>6.5479000000000003</v>
      </c>
      <c r="H52" s="44">
        <v>899997</v>
      </c>
      <c r="I52" s="44">
        <v>740694101.03999996</v>
      </c>
      <c r="J52" s="44">
        <v>99.99966666666667</v>
      </c>
    </row>
    <row r="53" spans="2:10">
      <c r="B53" s="11"/>
      <c r="C53" s="11"/>
      <c r="D53" s="62"/>
      <c r="E53" s="44"/>
      <c r="F53" s="45"/>
      <c r="G53" s="45"/>
      <c r="H53" s="44"/>
      <c r="I53" s="44"/>
      <c r="J53" s="44"/>
    </row>
    <row r="54" spans="2:10">
      <c r="B54" s="23" t="s">
        <v>11</v>
      </c>
      <c r="C54" s="56"/>
      <c r="D54" s="23"/>
      <c r="E54" s="24">
        <v>11390000</v>
      </c>
      <c r="F54" s="25"/>
      <c r="G54" s="25"/>
      <c r="H54" s="24">
        <v>7775612</v>
      </c>
      <c r="I54" s="24">
        <v>30350156551.599998</v>
      </c>
      <c r="J54" s="24">
        <v>68.267006145741888</v>
      </c>
    </row>
    <row r="55" spans="2:10">
      <c r="B55" s="57"/>
      <c r="C55" s="57"/>
      <c r="D55" s="58">
        <v>45061</v>
      </c>
      <c r="E55" s="59">
        <v>6000000</v>
      </c>
      <c r="F55" s="60">
        <v>1.2423</v>
      </c>
      <c r="G55" s="60">
        <v>1.25115</v>
      </c>
      <c r="H55" s="59">
        <v>5000000</v>
      </c>
      <c r="I55" s="59">
        <v>19202059974.599998</v>
      </c>
      <c r="J55" s="59">
        <v>83.333333333333343</v>
      </c>
    </row>
    <row r="56" spans="2:10">
      <c r="B56" s="61">
        <v>44139</v>
      </c>
      <c r="C56" s="62">
        <v>44138</v>
      </c>
      <c r="D56" s="62">
        <v>45061</v>
      </c>
      <c r="E56" s="44">
        <v>6000000</v>
      </c>
      <c r="F56" s="45">
        <v>1.2423</v>
      </c>
      <c r="G56" s="45">
        <v>1.25115</v>
      </c>
      <c r="H56" s="44">
        <v>5000000</v>
      </c>
      <c r="I56" s="44">
        <v>19202059974.599998</v>
      </c>
      <c r="J56" s="44">
        <v>83.333333333333343</v>
      </c>
    </row>
    <row r="57" spans="2:10">
      <c r="B57" s="11"/>
      <c r="C57" s="11"/>
      <c r="D57" s="62"/>
      <c r="E57" s="44"/>
      <c r="F57" s="45"/>
      <c r="G57" s="45"/>
      <c r="H57" s="44"/>
      <c r="I57" s="44"/>
      <c r="J57" s="44"/>
    </row>
    <row r="58" spans="2:10">
      <c r="B58" s="57"/>
      <c r="C58" s="57"/>
      <c r="D58" s="58">
        <v>45792</v>
      </c>
      <c r="E58" s="59">
        <v>2563100</v>
      </c>
      <c r="F58" s="60">
        <v>2.3827720760079085</v>
      </c>
      <c r="G58" s="60">
        <v>2.3827720760079085</v>
      </c>
      <c r="H58" s="59">
        <v>1870945</v>
      </c>
      <c r="I58" s="59">
        <v>7363990886.6199999</v>
      </c>
      <c r="J58" s="59">
        <v>72.995396199914168</v>
      </c>
    </row>
    <row r="59" spans="2:10">
      <c r="B59" s="61">
        <v>44146</v>
      </c>
      <c r="C59" s="62">
        <v>44145</v>
      </c>
      <c r="D59" s="62">
        <v>45792</v>
      </c>
      <c r="E59" s="44">
        <v>1435600</v>
      </c>
      <c r="F59" s="45">
        <v>2.2988</v>
      </c>
      <c r="G59" s="45">
        <v>2.2988</v>
      </c>
      <c r="H59" s="44">
        <v>1113598</v>
      </c>
      <c r="I59" s="44">
        <v>4436104511.3699999</v>
      </c>
      <c r="J59" s="44">
        <v>77.570214544441356</v>
      </c>
    </row>
    <row r="60" spans="2:10">
      <c r="B60" s="61">
        <v>44160</v>
      </c>
      <c r="C60" s="62">
        <v>44159</v>
      </c>
      <c r="D60" s="62">
        <v>45792</v>
      </c>
      <c r="E60" s="44">
        <v>1127500</v>
      </c>
      <c r="F60" s="45">
        <v>2.5099999999999998</v>
      </c>
      <c r="G60" s="45">
        <v>2.5099999999999998</v>
      </c>
      <c r="H60" s="44">
        <v>757347</v>
      </c>
      <c r="I60" s="44">
        <v>2927886375.25</v>
      </c>
      <c r="J60" s="44">
        <v>67.170465631929048</v>
      </c>
    </row>
    <row r="61" spans="2:10">
      <c r="B61" s="11"/>
      <c r="C61" s="11"/>
      <c r="D61" s="62"/>
      <c r="E61" s="44"/>
      <c r="F61" s="45"/>
      <c r="G61" s="45"/>
      <c r="H61" s="44"/>
      <c r="I61" s="44"/>
      <c r="J61" s="44"/>
    </row>
    <row r="62" spans="2:10">
      <c r="B62" s="57"/>
      <c r="C62" s="57"/>
      <c r="D62" s="58">
        <v>47710</v>
      </c>
      <c r="E62" s="59">
        <v>2386900</v>
      </c>
      <c r="F62" s="60">
        <v>3.4255695175838499</v>
      </c>
      <c r="G62" s="60">
        <v>3.4255695175838499</v>
      </c>
      <c r="H62" s="59">
        <v>713001</v>
      </c>
      <c r="I62" s="59">
        <v>2939144499.9200001</v>
      </c>
      <c r="J62" s="59">
        <v>29.871423184884161</v>
      </c>
    </row>
    <row r="63" spans="2:10">
      <c r="B63" s="61">
        <v>44146</v>
      </c>
      <c r="C63" s="62">
        <v>44145</v>
      </c>
      <c r="D63" s="62">
        <v>47710</v>
      </c>
      <c r="E63" s="44">
        <v>1314400</v>
      </c>
      <c r="F63" s="45">
        <v>3.339</v>
      </c>
      <c r="G63" s="45">
        <v>3.339</v>
      </c>
      <c r="H63" s="44">
        <v>350501</v>
      </c>
      <c r="I63" s="44">
        <v>1451189403.6200001</v>
      </c>
      <c r="J63" s="44">
        <v>26.66623554473524</v>
      </c>
    </row>
    <row r="64" spans="2:10">
      <c r="B64" s="61">
        <v>44160</v>
      </c>
      <c r="C64" s="62">
        <v>44159</v>
      </c>
      <c r="D64" s="62">
        <v>47710</v>
      </c>
      <c r="E64" s="44">
        <v>1072500</v>
      </c>
      <c r="F64" s="45">
        <v>3.51</v>
      </c>
      <c r="G64" s="45">
        <v>3.51</v>
      </c>
      <c r="H64" s="44">
        <v>362500</v>
      </c>
      <c r="I64" s="44">
        <v>1487955096.3</v>
      </c>
      <c r="J64" s="44">
        <v>33.799533799533798</v>
      </c>
    </row>
    <row r="65" spans="2:10">
      <c r="B65" s="11"/>
      <c r="C65" s="11"/>
      <c r="D65" s="62"/>
      <c r="E65" s="44"/>
      <c r="F65" s="45"/>
      <c r="G65" s="45"/>
      <c r="H65" s="44"/>
      <c r="I65" s="44"/>
      <c r="J65" s="44"/>
    </row>
    <row r="66" spans="2:10">
      <c r="B66" s="57"/>
      <c r="C66" s="57"/>
      <c r="D66" s="58">
        <v>51363</v>
      </c>
      <c r="E66" s="59">
        <v>203467</v>
      </c>
      <c r="F66" s="60">
        <v>4.065692067345716</v>
      </c>
      <c r="G66" s="60">
        <v>4.065692067345716</v>
      </c>
      <c r="H66" s="59">
        <v>15763</v>
      </c>
      <c r="I66" s="59">
        <v>67551869.25</v>
      </c>
      <c r="J66" s="59">
        <v>7.7472022490133536</v>
      </c>
    </row>
    <row r="67" spans="2:10">
      <c r="B67" s="61">
        <v>44146</v>
      </c>
      <c r="C67" s="62">
        <v>44145</v>
      </c>
      <c r="D67" s="62">
        <v>51363</v>
      </c>
      <c r="E67" s="44">
        <v>102267</v>
      </c>
      <c r="F67" s="45">
        <v>3.99</v>
      </c>
      <c r="G67" s="45">
        <v>3.99</v>
      </c>
      <c r="H67" s="44">
        <v>9067</v>
      </c>
      <c r="I67" s="44">
        <v>39145532.380000003</v>
      </c>
      <c r="J67" s="44">
        <v>8.8660076075371332</v>
      </c>
    </row>
    <row r="68" spans="2:10">
      <c r="B68" s="61">
        <v>44160</v>
      </c>
      <c r="C68" s="62">
        <v>44159</v>
      </c>
      <c r="D68" s="62">
        <v>51363</v>
      </c>
      <c r="E68" s="44">
        <v>101200</v>
      </c>
      <c r="F68" s="45">
        <v>4.17</v>
      </c>
      <c r="G68" s="45">
        <v>4.17</v>
      </c>
      <c r="H68" s="44">
        <v>6696</v>
      </c>
      <c r="I68" s="44">
        <v>28406336.869999997</v>
      </c>
      <c r="J68" s="44">
        <v>6.616600790513834</v>
      </c>
    </row>
    <row r="69" spans="2:10">
      <c r="B69" s="11"/>
      <c r="C69" s="11"/>
      <c r="D69" s="62"/>
      <c r="E69" s="44"/>
      <c r="F69" s="45"/>
      <c r="G69" s="45"/>
      <c r="H69" s="44"/>
      <c r="I69" s="44"/>
      <c r="J69" s="44"/>
    </row>
    <row r="70" spans="2:10">
      <c r="B70" s="57"/>
      <c r="C70" s="57"/>
      <c r="D70" s="58">
        <v>56749</v>
      </c>
      <c r="E70" s="59">
        <v>236533</v>
      </c>
      <c r="F70" s="60">
        <v>4.3145977211680924</v>
      </c>
      <c r="G70" s="60">
        <v>4.3145977211680924</v>
      </c>
      <c r="H70" s="59">
        <v>175903</v>
      </c>
      <c r="I70" s="59">
        <v>777409321.21000004</v>
      </c>
      <c r="J70" s="59">
        <v>74.36721303158545</v>
      </c>
    </row>
    <row r="71" spans="2:10">
      <c r="B71" s="61">
        <v>44146</v>
      </c>
      <c r="C71" s="62">
        <v>44145</v>
      </c>
      <c r="D71" s="62">
        <v>56749</v>
      </c>
      <c r="E71" s="44">
        <v>117733</v>
      </c>
      <c r="F71" s="45">
        <v>4.25</v>
      </c>
      <c r="G71" s="45">
        <v>4.25</v>
      </c>
      <c r="H71" s="44">
        <v>75501</v>
      </c>
      <c r="I71" s="44">
        <v>340723490.20999998</v>
      </c>
      <c r="J71" s="44">
        <v>64.12900376275131</v>
      </c>
    </row>
    <row r="72" spans="2:10">
      <c r="B72" s="61">
        <v>44160</v>
      </c>
      <c r="C72" s="62">
        <v>44159</v>
      </c>
      <c r="D72" s="62">
        <v>56749</v>
      </c>
      <c r="E72" s="44">
        <v>118800</v>
      </c>
      <c r="F72" s="45">
        <v>4.3650000000000002</v>
      </c>
      <c r="G72" s="45">
        <v>4.3650000000000002</v>
      </c>
      <c r="H72" s="44">
        <v>100402</v>
      </c>
      <c r="I72" s="44">
        <v>436685831</v>
      </c>
      <c r="J72" s="44">
        <v>84.513468013468014</v>
      </c>
    </row>
    <row r="73" spans="2:10">
      <c r="B73" s="11"/>
      <c r="C73" s="11"/>
      <c r="D73" s="62"/>
      <c r="E73" s="44"/>
      <c r="F73" s="45"/>
      <c r="G73" s="45"/>
      <c r="H73" s="44"/>
      <c r="I73" s="44"/>
      <c r="J73" s="44"/>
    </row>
    <row r="74" spans="2:10">
      <c r="B74" s="23" t="s">
        <v>12</v>
      </c>
      <c r="C74" s="56"/>
      <c r="D74" s="23"/>
      <c r="E74" s="24">
        <v>9640000</v>
      </c>
      <c r="F74" s="25"/>
      <c r="G74" s="25"/>
      <c r="H74" s="24">
        <v>8627675</v>
      </c>
      <c r="I74" s="24">
        <v>10059347169.68</v>
      </c>
      <c r="J74" s="24">
        <v>89.49870331950207</v>
      </c>
    </row>
    <row r="75" spans="2:10">
      <c r="B75" s="71"/>
      <c r="C75" s="57"/>
      <c r="D75" s="58">
        <v>46388</v>
      </c>
      <c r="E75" s="59">
        <v>6700000</v>
      </c>
      <c r="F75" s="60">
        <v>7.3204931510184119</v>
      </c>
      <c r="G75" s="60">
        <v>7.3341708247203536</v>
      </c>
      <c r="H75" s="59">
        <v>6119542</v>
      </c>
      <c r="I75" s="59">
        <v>7120098147.4700003</v>
      </c>
      <c r="J75" s="59">
        <v>91.336447761194023</v>
      </c>
    </row>
    <row r="76" spans="2:10">
      <c r="B76" s="61">
        <v>44138</v>
      </c>
      <c r="C76" s="62">
        <v>44133</v>
      </c>
      <c r="D76" s="62">
        <v>46388</v>
      </c>
      <c r="E76" s="44">
        <v>100000</v>
      </c>
      <c r="F76" s="45">
        <v>7.1932</v>
      </c>
      <c r="G76" s="45">
        <v>7.1932</v>
      </c>
      <c r="H76" s="44">
        <v>0</v>
      </c>
      <c r="I76" s="44">
        <v>0</v>
      </c>
      <c r="J76" s="44">
        <v>0</v>
      </c>
    </row>
    <row r="77" spans="2:10">
      <c r="B77" s="61">
        <v>44141</v>
      </c>
      <c r="C77" s="62">
        <v>44140</v>
      </c>
      <c r="D77" s="62">
        <v>46388</v>
      </c>
      <c r="E77" s="44">
        <v>1000000</v>
      </c>
      <c r="F77" s="45">
        <v>7.2218999999999998</v>
      </c>
      <c r="G77" s="45">
        <v>7.2549000000000001</v>
      </c>
      <c r="H77" s="44">
        <v>1000000</v>
      </c>
      <c r="I77" s="44">
        <v>1165818077.75</v>
      </c>
      <c r="J77" s="44">
        <v>100</v>
      </c>
    </row>
    <row r="78" spans="2:10">
      <c r="B78" s="61">
        <v>44144</v>
      </c>
      <c r="C78" s="62">
        <v>44140</v>
      </c>
      <c r="D78" s="62">
        <v>46388</v>
      </c>
      <c r="E78" s="44">
        <v>200000</v>
      </c>
      <c r="F78" s="45">
        <v>7.2218999999999998</v>
      </c>
      <c r="G78" s="45">
        <v>7.2218999999999998</v>
      </c>
      <c r="H78" s="44">
        <v>200000</v>
      </c>
      <c r="I78" s="44">
        <v>233228825.52000001</v>
      </c>
      <c r="J78" s="44">
        <v>100</v>
      </c>
    </row>
    <row r="79" spans="2:10">
      <c r="B79" s="61">
        <v>44148</v>
      </c>
      <c r="C79" s="62">
        <v>44147</v>
      </c>
      <c r="D79" s="62">
        <v>46388</v>
      </c>
      <c r="E79" s="44">
        <v>1500000</v>
      </c>
      <c r="F79" s="45">
        <v>7.1919000000000004</v>
      </c>
      <c r="G79" s="45">
        <v>7.2</v>
      </c>
      <c r="H79" s="44">
        <v>1500000</v>
      </c>
      <c r="I79" s="44">
        <v>1753446824.8800001</v>
      </c>
      <c r="J79" s="44">
        <v>100</v>
      </c>
    </row>
    <row r="80" spans="2:10">
      <c r="B80" s="61">
        <v>44151</v>
      </c>
      <c r="C80" s="62">
        <v>44147</v>
      </c>
      <c r="D80" s="62">
        <v>46388</v>
      </c>
      <c r="E80" s="44">
        <v>300000</v>
      </c>
      <c r="F80" s="45">
        <v>7.1919000000000004</v>
      </c>
      <c r="G80" s="45">
        <v>7.1919000000000004</v>
      </c>
      <c r="H80" s="44">
        <v>119544</v>
      </c>
      <c r="I80" s="44">
        <v>139781748.75999999</v>
      </c>
      <c r="J80" s="44">
        <v>39.847999999999999</v>
      </c>
    </row>
    <row r="81" spans="2:10">
      <c r="B81" s="61">
        <v>44155</v>
      </c>
      <c r="C81" s="62">
        <v>44154</v>
      </c>
      <c r="D81" s="62">
        <v>46388</v>
      </c>
      <c r="E81" s="44">
        <v>1500000</v>
      </c>
      <c r="F81" s="45">
        <v>7.4084000000000003</v>
      </c>
      <c r="G81" s="45">
        <v>7.4240000000000004</v>
      </c>
      <c r="H81" s="44">
        <v>1500000</v>
      </c>
      <c r="I81" s="44">
        <v>1739411458.04</v>
      </c>
      <c r="J81" s="44">
        <v>100</v>
      </c>
    </row>
    <row r="82" spans="2:10">
      <c r="B82" s="61">
        <v>44158</v>
      </c>
      <c r="C82" s="62">
        <v>44154</v>
      </c>
      <c r="D82" s="62">
        <v>46388</v>
      </c>
      <c r="E82" s="44">
        <v>300000</v>
      </c>
      <c r="F82" s="45">
        <v>7.4084000000000003</v>
      </c>
      <c r="G82" s="45">
        <v>7.4084000000000003</v>
      </c>
      <c r="H82" s="44">
        <v>0</v>
      </c>
      <c r="I82" s="44">
        <v>0</v>
      </c>
      <c r="J82" s="44">
        <v>0</v>
      </c>
    </row>
    <row r="83" spans="2:10">
      <c r="B83" s="61">
        <v>44162</v>
      </c>
      <c r="C83" s="62">
        <v>44161</v>
      </c>
      <c r="D83" s="62">
        <v>46388</v>
      </c>
      <c r="E83" s="44">
        <v>1500000</v>
      </c>
      <c r="F83" s="45">
        <v>7.4298999999999999</v>
      </c>
      <c r="G83" s="45">
        <v>7.44</v>
      </c>
      <c r="H83" s="44">
        <v>1500000</v>
      </c>
      <c r="I83" s="44">
        <v>1740261841.01</v>
      </c>
      <c r="J83" s="44">
        <v>100</v>
      </c>
    </row>
    <row r="84" spans="2:10">
      <c r="B84" s="61">
        <v>44165</v>
      </c>
      <c r="C84" s="62">
        <v>44161</v>
      </c>
      <c r="D84" s="62">
        <v>46388</v>
      </c>
      <c r="E84" s="44">
        <v>300000</v>
      </c>
      <c r="F84" s="45">
        <v>7.4298999999999999</v>
      </c>
      <c r="G84" s="45">
        <v>7.4298999999999999</v>
      </c>
      <c r="H84" s="44">
        <v>299998</v>
      </c>
      <c r="I84" s="44">
        <v>348149371.50999999</v>
      </c>
      <c r="J84" s="44">
        <v>99.999333333333325</v>
      </c>
    </row>
    <row r="85" spans="2:10">
      <c r="B85" s="11"/>
      <c r="C85" s="11"/>
      <c r="D85" s="62"/>
      <c r="E85" s="44"/>
      <c r="F85" s="45"/>
      <c r="G85" s="45"/>
      <c r="H85" s="44"/>
      <c r="I85" s="44"/>
      <c r="J85" s="44"/>
    </row>
    <row r="86" spans="2:10">
      <c r="B86" s="58"/>
      <c r="C86" s="57"/>
      <c r="D86" s="58">
        <v>47849</v>
      </c>
      <c r="E86" s="59">
        <v>2940000</v>
      </c>
      <c r="F86" s="60">
        <v>7.9930067322377649</v>
      </c>
      <c r="G86" s="60">
        <v>7.9991897256359774</v>
      </c>
      <c r="H86" s="59">
        <v>2508133</v>
      </c>
      <c r="I86" s="59">
        <v>2939249022.21</v>
      </c>
      <c r="J86" s="59">
        <v>85.310646258503397</v>
      </c>
    </row>
    <row r="87" spans="2:10">
      <c r="B87" s="61">
        <v>44138</v>
      </c>
      <c r="C87" s="61">
        <v>44133</v>
      </c>
      <c r="D87" s="62">
        <v>47849</v>
      </c>
      <c r="E87" s="44">
        <v>60000</v>
      </c>
      <c r="F87" s="45">
        <v>7.7636000000000003</v>
      </c>
      <c r="G87" s="45">
        <v>7.7636000000000003</v>
      </c>
      <c r="H87" s="44">
        <v>0</v>
      </c>
      <c r="I87" s="44">
        <v>0</v>
      </c>
      <c r="J87" s="44">
        <v>0</v>
      </c>
    </row>
    <row r="88" spans="2:10">
      <c r="B88" s="61">
        <v>44141</v>
      </c>
      <c r="C88" s="61">
        <v>44140</v>
      </c>
      <c r="D88" s="62">
        <v>47849</v>
      </c>
      <c r="E88" s="44">
        <v>300000</v>
      </c>
      <c r="F88" s="45">
        <v>7.8204000000000002</v>
      </c>
      <c r="G88" s="45">
        <v>7.8299000000000003</v>
      </c>
      <c r="H88" s="44">
        <v>255000</v>
      </c>
      <c r="I88" s="44">
        <v>301227640.52999997</v>
      </c>
      <c r="J88" s="44">
        <v>85</v>
      </c>
    </row>
    <row r="89" spans="2:10">
      <c r="B89" s="61">
        <v>44144</v>
      </c>
      <c r="C89" s="61">
        <v>44140</v>
      </c>
      <c r="D89" s="62">
        <v>47849</v>
      </c>
      <c r="E89" s="44">
        <v>60000</v>
      </c>
      <c r="F89" s="45">
        <v>7.8204000000000002</v>
      </c>
      <c r="G89" s="45">
        <v>7.8204000000000002</v>
      </c>
      <c r="H89" s="44">
        <v>59998</v>
      </c>
      <c r="I89" s="44">
        <v>70896042.269999996</v>
      </c>
      <c r="J89" s="44">
        <v>99.99666666666667</v>
      </c>
    </row>
    <row r="90" spans="2:10">
      <c r="B90" s="61">
        <v>44148</v>
      </c>
      <c r="C90" s="61">
        <v>44147</v>
      </c>
      <c r="D90" s="62">
        <v>47849</v>
      </c>
      <c r="E90" s="44">
        <v>300000</v>
      </c>
      <c r="F90" s="45">
        <v>7.7645999999999997</v>
      </c>
      <c r="G90" s="45">
        <v>7.7797999999999998</v>
      </c>
      <c r="H90" s="44">
        <v>300000</v>
      </c>
      <c r="I90" s="44">
        <v>356143745.56</v>
      </c>
      <c r="J90" s="44">
        <v>100</v>
      </c>
    </row>
    <row r="91" spans="2:10">
      <c r="B91" s="61">
        <v>44151</v>
      </c>
      <c r="C91" s="61">
        <v>44147</v>
      </c>
      <c r="D91" s="62">
        <v>47849</v>
      </c>
      <c r="E91" s="44">
        <v>60000</v>
      </c>
      <c r="F91" s="45">
        <v>7.7645999999999997</v>
      </c>
      <c r="G91" s="45">
        <v>7.7645999999999997</v>
      </c>
      <c r="H91" s="44">
        <v>33135</v>
      </c>
      <c r="I91" s="44">
        <v>39347856.329999998</v>
      </c>
      <c r="J91" s="44">
        <v>55.225000000000001</v>
      </c>
    </row>
    <row r="92" spans="2:10">
      <c r="B92" s="61">
        <v>44155</v>
      </c>
      <c r="C92" s="61">
        <v>44154</v>
      </c>
      <c r="D92" s="62">
        <v>47849</v>
      </c>
      <c r="E92" s="44">
        <v>1500000</v>
      </c>
      <c r="F92" s="45">
        <v>8.0816999999999997</v>
      </c>
      <c r="G92" s="45">
        <v>8.0816999999999997</v>
      </c>
      <c r="H92" s="44">
        <v>1500000</v>
      </c>
      <c r="I92" s="44">
        <v>1748908234.5</v>
      </c>
      <c r="J92" s="44">
        <v>100</v>
      </c>
    </row>
    <row r="93" spans="2:10">
      <c r="B93" s="61">
        <v>44158</v>
      </c>
      <c r="C93" s="61">
        <v>44154</v>
      </c>
      <c r="D93" s="62">
        <v>47849</v>
      </c>
      <c r="E93" s="44">
        <v>300000</v>
      </c>
      <c r="F93" s="45">
        <v>8.0816999999999997</v>
      </c>
      <c r="G93" s="45">
        <v>8.0816999999999997</v>
      </c>
      <c r="H93" s="44">
        <v>0</v>
      </c>
      <c r="I93" s="44">
        <v>0</v>
      </c>
      <c r="J93" s="44">
        <v>0</v>
      </c>
    </row>
    <row r="94" spans="2:10">
      <c r="B94" s="61">
        <v>44162</v>
      </c>
      <c r="C94" s="61">
        <v>44161</v>
      </c>
      <c r="D94" s="62">
        <v>47849</v>
      </c>
      <c r="E94" s="44">
        <v>300000</v>
      </c>
      <c r="F94" s="45">
        <v>7.9916999999999998</v>
      </c>
      <c r="G94" s="45">
        <v>8.0198</v>
      </c>
      <c r="H94" s="44">
        <v>300000</v>
      </c>
      <c r="I94" s="44">
        <v>352253017.17000002</v>
      </c>
      <c r="J94" s="44">
        <v>100</v>
      </c>
    </row>
    <row r="95" spans="2:10">
      <c r="B95" s="61">
        <v>44165</v>
      </c>
      <c r="C95" s="61">
        <v>44161</v>
      </c>
      <c r="D95" s="62">
        <v>47849</v>
      </c>
      <c r="E95" s="44">
        <v>60000</v>
      </c>
      <c r="F95" s="45">
        <v>7.9916999999999998</v>
      </c>
      <c r="G95" s="45">
        <v>7.9916999999999998</v>
      </c>
      <c r="H95" s="44">
        <v>60000</v>
      </c>
      <c r="I95" s="44">
        <v>70472485.849999994</v>
      </c>
      <c r="J95" s="44">
        <v>100</v>
      </c>
    </row>
    <row r="96" spans="2:10">
      <c r="B96" s="63"/>
      <c r="C96" s="11"/>
      <c r="D96" s="11"/>
      <c r="E96" s="11"/>
      <c r="F96" s="11"/>
      <c r="G96" s="11"/>
      <c r="H96" s="11"/>
      <c r="I96" s="11"/>
      <c r="J96" s="44"/>
    </row>
    <row r="97" spans="2:10">
      <c r="B97" s="65"/>
      <c r="C97" s="22"/>
      <c r="D97" s="22"/>
      <c r="E97" s="22">
        <v>139480000</v>
      </c>
      <c r="F97" s="22"/>
      <c r="G97" s="22"/>
      <c r="H97" s="22">
        <v>121529122</v>
      </c>
      <c r="I97" s="22">
        <v>154914346189.23001</v>
      </c>
      <c r="J97" s="22">
        <v>87.130141955835967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/>
  <dimension ref="B1:J77"/>
  <sheetViews>
    <sheetView zoomScale="85" zoomScaleNormal="85" workbookViewId="0"/>
  </sheetViews>
  <sheetFormatPr defaultRowHeight="15"/>
  <cols>
    <col min="2" max="2" width="15.7109375" customWidth="1"/>
    <col min="3" max="3" width="17.5703125" bestFit="1" customWidth="1"/>
    <col min="4" max="4" width="19" bestFit="1" customWidth="1"/>
    <col min="5" max="5" width="12.7109375" bestFit="1" customWidth="1"/>
    <col min="6" max="6" width="11" customWidth="1"/>
    <col min="7" max="8" width="12.7109375" bestFit="1" customWidth="1"/>
    <col min="9" max="9" width="16.42578125" bestFit="1" customWidth="1"/>
    <col min="10" max="10" width="17.5703125" bestFit="1" customWidth="1"/>
  </cols>
  <sheetData>
    <row r="1" spans="2:10">
      <c r="B1" s="55" t="s">
        <v>22</v>
      </c>
    </row>
    <row r="3" spans="2:10">
      <c r="B3" s="9" t="s">
        <v>1</v>
      </c>
      <c r="C3" s="9" t="s">
        <v>18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83" t="s">
        <v>8</v>
      </c>
    </row>
    <row r="5" spans="2:10">
      <c r="B5" s="23" t="s">
        <v>9</v>
      </c>
      <c r="C5" s="56"/>
      <c r="D5" s="56"/>
      <c r="E5" s="24">
        <v>7700000</v>
      </c>
      <c r="F5" s="25"/>
      <c r="G5" s="25"/>
      <c r="H5" s="24">
        <v>3566978</v>
      </c>
      <c r="I5" s="24">
        <v>37665838790.229996</v>
      </c>
      <c r="J5" s="76">
        <v>46.324389610389609</v>
      </c>
    </row>
    <row r="6" spans="2:10">
      <c r="B6" s="72"/>
      <c r="C6" s="72"/>
      <c r="D6" s="73">
        <v>46447</v>
      </c>
      <c r="E6" s="74">
        <v>4045990</v>
      </c>
      <c r="F6" s="75">
        <v>0.36274744991089086</v>
      </c>
      <c r="G6" s="75">
        <v>0.36274744991089086</v>
      </c>
      <c r="H6" s="74">
        <v>2788809</v>
      </c>
      <c r="I6" s="74">
        <v>29311743867.02</v>
      </c>
      <c r="J6" s="77">
        <v>68.927728442235406</v>
      </c>
    </row>
    <row r="7" spans="2:10">
      <c r="B7" s="67">
        <v>44168</v>
      </c>
      <c r="C7" s="66">
        <v>44169</v>
      </c>
      <c r="D7" s="67">
        <v>46447</v>
      </c>
      <c r="E7" s="68">
        <v>1186100</v>
      </c>
      <c r="F7" s="69">
        <v>0.36399999999999999</v>
      </c>
      <c r="G7" s="69">
        <v>0.36399999999999999</v>
      </c>
      <c r="H7" s="68">
        <v>1042725</v>
      </c>
      <c r="I7" s="68">
        <v>10954530170.73</v>
      </c>
      <c r="J7" s="78">
        <v>87.912064750021074</v>
      </c>
    </row>
    <row r="8" spans="2:10">
      <c r="B8" s="67">
        <v>44175</v>
      </c>
      <c r="C8" s="66">
        <v>44176</v>
      </c>
      <c r="D8" s="67">
        <v>46447</v>
      </c>
      <c r="E8" s="68">
        <v>1737200</v>
      </c>
      <c r="F8" s="69">
        <v>0.36199999999999999</v>
      </c>
      <c r="G8" s="69">
        <v>0.36199999999999999</v>
      </c>
      <c r="H8" s="68">
        <v>1107932</v>
      </c>
      <c r="I8" s="68">
        <v>11646195923.82</v>
      </c>
      <c r="J8" s="78">
        <v>63.776882339396735</v>
      </c>
    </row>
    <row r="9" spans="2:10">
      <c r="B9" s="67">
        <v>44182</v>
      </c>
      <c r="C9" s="66">
        <v>44183</v>
      </c>
      <c r="D9" s="67">
        <v>46447</v>
      </c>
      <c r="E9" s="68">
        <v>1122690</v>
      </c>
      <c r="F9" s="69">
        <v>0.36199999999999999</v>
      </c>
      <c r="G9" s="69">
        <v>0.36199999999999999</v>
      </c>
      <c r="H9" s="68">
        <v>638152</v>
      </c>
      <c r="I9" s="68">
        <v>6711017772.4700003</v>
      </c>
      <c r="J9" s="78">
        <v>56.841336433031373</v>
      </c>
    </row>
    <row r="10" spans="2:10">
      <c r="B10" s="70"/>
      <c r="C10" s="70"/>
      <c r="D10" s="67"/>
      <c r="E10" s="68"/>
      <c r="F10" s="69"/>
      <c r="G10" s="69"/>
      <c r="H10" s="68"/>
      <c r="I10" s="68"/>
      <c r="J10" s="78"/>
    </row>
    <row r="11" spans="2:10">
      <c r="B11" s="72"/>
      <c r="C11" s="72"/>
      <c r="D11" s="73">
        <v>44621</v>
      </c>
      <c r="E11" s="74">
        <v>3654010</v>
      </c>
      <c r="F11" s="75">
        <v>0.12089905262922999</v>
      </c>
      <c r="G11" s="75">
        <v>0.12089905262922999</v>
      </c>
      <c r="H11" s="74">
        <v>778169</v>
      </c>
      <c r="I11" s="74">
        <v>8354094923.2099991</v>
      </c>
      <c r="J11" s="77">
        <v>21.296301871095043</v>
      </c>
    </row>
    <row r="12" spans="2:10">
      <c r="B12" s="67">
        <v>44168</v>
      </c>
      <c r="C12" s="66">
        <v>44169</v>
      </c>
      <c r="D12" s="67">
        <v>44621</v>
      </c>
      <c r="E12" s="68">
        <v>1013900</v>
      </c>
      <c r="F12" s="69">
        <v>0.129</v>
      </c>
      <c r="G12" s="69">
        <v>0.129</v>
      </c>
      <c r="H12" s="68">
        <v>73204</v>
      </c>
      <c r="I12" s="68">
        <v>785361476.28999996</v>
      </c>
      <c r="J12" s="78">
        <v>7.2200414242035702</v>
      </c>
    </row>
    <row r="13" spans="2:10">
      <c r="B13" s="67">
        <v>44175</v>
      </c>
      <c r="C13" s="66">
        <v>44176</v>
      </c>
      <c r="D13" s="67">
        <v>44621</v>
      </c>
      <c r="E13" s="68">
        <v>1562800</v>
      </c>
      <c r="F13" s="69">
        <v>0.12</v>
      </c>
      <c r="G13" s="69">
        <v>0.12</v>
      </c>
      <c r="H13" s="68">
        <v>292864</v>
      </c>
      <c r="I13" s="68">
        <v>3143556257.5299997</v>
      </c>
      <c r="J13" s="78">
        <v>18.739697977988225</v>
      </c>
    </row>
    <row r="14" spans="2:10">
      <c r="B14" s="67">
        <v>44182</v>
      </c>
      <c r="C14" s="66">
        <v>44183</v>
      </c>
      <c r="D14" s="67">
        <v>44621</v>
      </c>
      <c r="E14" s="68">
        <v>1077310</v>
      </c>
      <c r="F14" s="69">
        <v>0.1201</v>
      </c>
      <c r="G14" s="69">
        <v>0.1201</v>
      </c>
      <c r="H14" s="68">
        <v>412101</v>
      </c>
      <c r="I14" s="68">
        <v>4425177189.3899994</v>
      </c>
      <c r="J14" s="78">
        <v>38.252777751993392</v>
      </c>
    </row>
    <row r="15" spans="2:10">
      <c r="B15" s="70"/>
      <c r="C15" s="70"/>
      <c r="D15" s="67"/>
      <c r="E15" s="68"/>
      <c r="F15" s="69"/>
      <c r="G15" s="69"/>
      <c r="H15" s="68"/>
      <c r="I15" s="68"/>
      <c r="J15" s="78"/>
    </row>
    <row r="16" spans="2:10">
      <c r="B16" s="23" t="s">
        <v>10</v>
      </c>
      <c r="C16" s="56"/>
      <c r="D16" s="23"/>
      <c r="E16" s="24">
        <v>104400000</v>
      </c>
      <c r="F16" s="25"/>
      <c r="G16" s="25"/>
      <c r="H16" s="24">
        <v>99799972</v>
      </c>
      <c r="I16" s="24">
        <v>89316673364</v>
      </c>
      <c r="J16" s="76">
        <v>95.593842911877388</v>
      </c>
    </row>
    <row r="17" spans="2:10">
      <c r="B17" s="72"/>
      <c r="C17" s="72"/>
      <c r="D17" s="73">
        <v>44287</v>
      </c>
      <c r="E17" s="74">
        <v>2400000</v>
      </c>
      <c r="F17" s="75">
        <v>2.0284882709714895</v>
      </c>
      <c r="G17" s="75">
        <v>2.0308389539872058</v>
      </c>
      <c r="H17" s="74">
        <v>2000000</v>
      </c>
      <c r="I17" s="74">
        <v>1988072499.25</v>
      </c>
      <c r="J17" s="77">
        <v>83.333333333333343</v>
      </c>
    </row>
    <row r="18" spans="2:10">
      <c r="B18" s="67">
        <v>44168</v>
      </c>
      <c r="C18" s="66">
        <v>44169</v>
      </c>
      <c r="D18" s="67">
        <v>44287</v>
      </c>
      <c r="E18" s="68">
        <v>1000000</v>
      </c>
      <c r="F18" s="69">
        <v>2.0533999999999999</v>
      </c>
      <c r="G18" s="69">
        <v>2.0543</v>
      </c>
      <c r="H18" s="68">
        <v>1000000</v>
      </c>
      <c r="I18" s="68">
        <v>993568013.5</v>
      </c>
      <c r="J18" s="78">
        <v>100</v>
      </c>
    </row>
    <row r="19" spans="2:10">
      <c r="B19" s="67">
        <v>44168</v>
      </c>
      <c r="C19" s="66">
        <v>44172</v>
      </c>
      <c r="D19" s="67">
        <v>44287</v>
      </c>
      <c r="E19" s="68">
        <v>200000</v>
      </c>
      <c r="F19" s="69">
        <v>2.0533999999999999</v>
      </c>
      <c r="G19" s="69">
        <v>2.0533999999999999</v>
      </c>
      <c r="H19" s="68">
        <v>0</v>
      </c>
      <c r="I19" s="68">
        <v>0</v>
      </c>
      <c r="J19" s="78">
        <v>0</v>
      </c>
    </row>
    <row r="20" spans="2:10">
      <c r="B20" s="67">
        <v>44182</v>
      </c>
      <c r="C20" s="66">
        <v>44183</v>
      </c>
      <c r="D20" s="67">
        <v>44287</v>
      </c>
      <c r="E20" s="68">
        <v>1000000</v>
      </c>
      <c r="F20" s="69">
        <v>2.0036</v>
      </c>
      <c r="G20" s="69">
        <v>2.0074000000000001</v>
      </c>
      <c r="H20" s="68">
        <v>1000000</v>
      </c>
      <c r="I20" s="68">
        <v>994504485.75</v>
      </c>
      <c r="J20" s="78">
        <v>100</v>
      </c>
    </row>
    <row r="21" spans="2:10">
      <c r="B21" s="67">
        <v>44182</v>
      </c>
      <c r="C21" s="66">
        <v>44186</v>
      </c>
      <c r="D21" s="67">
        <v>44287</v>
      </c>
      <c r="E21" s="68">
        <v>200000</v>
      </c>
      <c r="F21" s="69">
        <v>2.0036</v>
      </c>
      <c r="G21" s="69">
        <v>2.0036</v>
      </c>
      <c r="H21" s="68">
        <v>0</v>
      </c>
      <c r="I21" s="68">
        <v>0</v>
      </c>
      <c r="J21" s="78">
        <v>0</v>
      </c>
    </row>
    <row r="22" spans="2:10">
      <c r="B22" s="70"/>
      <c r="C22" s="70"/>
      <c r="D22" s="67"/>
      <c r="E22" s="68"/>
      <c r="F22" s="69"/>
      <c r="G22" s="69"/>
      <c r="H22" s="68"/>
      <c r="I22" s="68"/>
      <c r="J22" s="78"/>
    </row>
    <row r="23" spans="2:10">
      <c r="B23" s="72"/>
      <c r="C23" s="72"/>
      <c r="D23" s="73">
        <v>44470</v>
      </c>
      <c r="E23" s="74">
        <v>24000000</v>
      </c>
      <c r="F23" s="75">
        <v>2.8418999999999999</v>
      </c>
      <c r="G23" s="75">
        <v>2.8443999541308047</v>
      </c>
      <c r="H23" s="74">
        <v>23999994</v>
      </c>
      <c r="I23" s="74">
        <v>23467328540.470001</v>
      </c>
      <c r="J23" s="77">
        <v>99.999974999999992</v>
      </c>
    </row>
    <row r="24" spans="2:10">
      <c r="B24" s="67">
        <v>44175</v>
      </c>
      <c r="C24" s="66">
        <v>44176</v>
      </c>
      <c r="D24" s="67">
        <v>44470</v>
      </c>
      <c r="E24" s="68">
        <v>20000000</v>
      </c>
      <c r="F24" s="69">
        <v>2.8418999999999999</v>
      </c>
      <c r="G24" s="69">
        <v>2.8449</v>
      </c>
      <c r="H24" s="68">
        <v>20000000</v>
      </c>
      <c r="I24" s="68">
        <v>19555748307.900002</v>
      </c>
      <c r="J24" s="78">
        <v>100</v>
      </c>
    </row>
    <row r="25" spans="2:10">
      <c r="B25" s="67">
        <v>44175</v>
      </c>
      <c r="C25" s="66">
        <v>44179</v>
      </c>
      <c r="D25" s="67">
        <v>44470</v>
      </c>
      <c r="E25" s="68">
        <v>4000000</v>
      </c>
      <c r="F25" s="69">
        <v>2.8418999999999999</v>
      </c>
      <c r="G25" s="69">
        <v>2.8418999999999999</v>
      </c>
      <c r="H25" s="68">
        <v>3999994</v>
      </c>
      <c r="I25" s="68">
        <v>3911580232.5700002</v>
      </c>
      <c r="J25" s="78">
        <v>99.999849999999995</v>
      </c>
    </row>
    <row r="26" spans="2:10">
      <c r="B26" s="70"/>
      <c r="C26" s="70"/>
      <c r="D26" s="67"/>
      <c r="E26" s="68"/>
      <c r="F26" s="69"/>
      <c r="G26" s="69"/>
      <c r="H26" s="68"/>
      <c r="I26" s="68"/>
      <c r="J26" s="78"/>
    </row>
    <row r="27" spans="2:10">
      <c r="B27" s="72"/>
      <c r="C27" s="72"/>
      <c r="D27" s="73">
        <v>44835</v>
      </c>
      <c r="E27" s="74">
        <v>21600000</v>
      </c>
      <c r="F27" s="75">
        <v>4.4209605188139465</v>
      </c>
      <c r="G27" s="75">
        <v>4.4279807485148899</v>
      </c>
      <c r="H27" s="74">
        <v>20399991</v>
      </c>
      <c r="I27" s="74">
        <v>18871466999.380001</v>
      </c>
      <c r="J27" s="77">
        <v>94.444402777777782</v>
      </c>
    </row>
    <row r="28" spans="2:10">
      <c r="B28" s="67">
        <v>44168</v>
      </c>
      <c r="C28" s="66">
        <v>44169</v>
      </c>
      <c r="D28" s="67">
        <v>44835</v>
      </c>
      <c r="E28" s="68">
        <v>4000000</v>
      </c>
      <c r="F28" s="69">
        <v>4.5391000000000004</v>
      </c>
      <c r="G28" s="69">
        <v>4.5488999999999997</v>
      </c>
      <c r="H28" s="68">
        <v>4000000</v>
      </c>
      <c r="I28" s="68">
        <v>3689303286.8200002</v>
      </c>
      <c r="J28" s="78">
        <v>100</v>
      </c>
    </row>
    <row r="29" spans="2:10">
      <c r="B29" s="67">
        <v>44168</v>
      </c>
      <c r="C29" s="66">
        <v>44172</v>
      </c>
      <c r="D29" s="67">
        <v>44835</v>
      </c>
      <c r="E29" s="68">
        <v>800000</v>
      </c>
      <c r="F29" s="69">
        <v>4.5391000000000004</v>
      </c>
      <c r="G29" s="69">
        <v>4.5391000000000004</v>
      </c>
      <c r="H29" s="68">
        <v>799997</v>
      </c>
      <c r="I29" s="68">
        <v>737989159.64999998</v>
      </c>
      <c r="J29" s="78">
        <v>99.999625000000009</v>
      </c>
    </row>
    <row r="30" spans="2:10">
      <c r="B30" s="67">
        <v>44175</v>
      </c>
      <c r="C30" s="66">
        <v>44176</v>
      </c>
      <c r="D30" s="67">
        <v>44835</v>
      </c>
      <c r="E30" s="68">
        <v>8000000</v>
      </c>
      <c r="F30" s="69">
        <v>4.4732000000000003</v>
      </c>
      <c r="G30" s="69">
        <v>4.4749999999999996</v>
      </c>
      <c r="H30" s="68">
        <v>8000000</v>
      </c>
      <c r="I30" s="68">
        <v>7393505277.0200005</v>
      </c>
      <c r="J30" s="78">
        <v>100</v>
      </c>
    </row>
    <row r="31" spans="2:10">
      <c r="B31" s="67">
        <v>44175</v>
      </c>
      <c r="C31" s="66">
        <v>44179</v>
      </c>
      <c r="D31" s="67">
        <v>44835</v>
      </c>
      <c r="E31" s="68">
        <v>1600000</v>
      </c>
      <c r="F31" s="69">
        <v>4.4732000000000003</v>
      </c>
      <c r="G31" s="69">
        <v>4.4732000000000003</v>
      </c>
      <c r="H31" s="68">
        <v>1599994</v>
      </c>
      <c r="I31" s="68">
        <v>1478954415.49</v>
      </c>
      <c r="J31" s="78">
        <v>99.999625000000009</v>
      </c>
    </row>
    <row r="32" spans="2:10">
      <c r="B32" s="67">
        <v>44182</v>
      </c>
      <c r="C32" s="66">
        <v>44183</v>
      </c>
      <c r="D32" s="67">
        <v>44835</v>
      </c>
      <c r="E32" s="68">
        <v>6000000</v>
      </c>
      <c r="F32" s="69">
        <v>4.2439</v>
      </c>
      <c r="G32" s="69">
        <v>4.2587999999999999</v>
      </c>
      <c r="H32" s="68">
        <v>6000000</v>
      </c>
      <c r="I32" s="68">
        <v>5571714860.3999996</v>
      </c>
      <c r="J32" s="78">
        <v>100</v>
      </c>
    </row>
    <row r="33" spans="2:10">
      <c r="B33" s="67">
        <v>44182</v>
      </c>
      <c r="C33" s="66">
        <v>44186</v>
      </c>
      <c r="D33" s="67">
        <v>44835</v>
      </c>
      <c r="E33" s="68">
        <v>1200000</v>
      </c>
      <c r="F33" s="69">
        <v>4.2439</v>
      </c>
      <c r="G33" s="69">
        <v>4.2439</v>
      </c>
      <c r="H33" s="68">
        <v>0</v>
      </c>
      <c r="I33" s="68">
        <v>0</v>
      </c>
      <c r="J33" s="78">
        <v>0</v>
      </c>
    </row>
    <row r="34" spans="2:10">
      <c r="B34" s="70"/>
      <c r="C34" s="70"/>
      <c r="D34" s="67"/>
      <c r="E34" s="68"/>
      <c r="F34" s="69"/>
      <c r="G34" s="69"/>
      <c r="H34" s="68"/>
      <c r="I34" s="68"/>
      <c r="J34" s="78"/>
    </row>
    <row r="35" spans="2:10">
      <c r="B35" s="72"/>
      <c r="C35" s="72"/>
      <c r="D35" s="73">
        <v>45292</v>
      </c>
      <c r="E35" s="74">
        <v>56400000</v>
      </c>
      <c r="F35" s="75">
        <v>5.805078187863125</v>
      </c>
      <c r="G35" s="75">
        <v>5.8213883152829737</v>
      </c>
      <c r="H35" s="74">
        <v>53399987</v>
      </c>
      <c r="I35" s="74">
        <v>44989805324.900002</v>
      </c>
      <c r="J35" s="77">
        <v>94.680828014184399</v>
      </c>
    </row>
    <row r="36" spans="2:10">
      <c r="B36" s="67">
        <v>44168</v>
      </c>
      <c r="C36" s="66">
        <v>44169</v>
      </c>
      <c r="D36" s="67">
        <v>45292</v>
      </c>
      <c r="E36" s="68">
        <v>15000000</v>
      </c>
      <c r="F36" s="69">
        <v>6.0324</v>
      </c>
      <c r="G36" s="69">
        <v>6.0388000000000002</v>
      </c>
      <c r="H36" s="68">
        <v>15000000</v>
      </c>
      <c r="I36" s="68">
        <v>12541848575.07</v>
      </c>
      <c r="J36" s="78">
        <v>100</v>
      </c>
    </row>
    <row r="37" spans="2:10">
      <c r="B37" s="67">
        <v>44168</v>
      </c>
      <c r="C37" s="66">
        <v>44172</v>
      </c>
      <c r="D37" s="67">
        <v>45292</v>
      </c>
      <c r="E37" s="68">
        <v>3000000</v>
      </c>
      <c r="F37" s="69">
        <v>6.0324</v>
      </c>
      <c r="G37" s="69">
        <v>6.0324</v>
      </c>
      <c r="H37" s="68">
        <v>2999997</v>
      </c>
      <c r="I37" s="68">
        <v>2508954221.04</v>
      </c>
      <c r="J37" s="78">
        <v>99.999899999999997</v>
      </c>
    </row>
    <row r="38" spans="2:10">
      <c r="B38" s="67">
        <v>44175</v>
      </c>
      <c r="C38" s="66">
        <v>44176</v>
      </c>
      <c r="D38" s="67">
        <v>45292</v>
      </c>
      <c r="E38" s="68">
        <v>17000000</v>
      </c>
      <c r="F38" s="69">
        <v>5.7995000000000001</v>
      </c>
      <c r="G38" s="69">
        <v>5.8274999999999997</v>
      </c>
      <c r="H38" s="68">
        <v>17000000</v>
      </c>
      <c r="I38" s="68">
        <v>14325938340.719999</v>
      </c>
      <c r="J38" s="78">
        <v>100</v>
      </c>
    </row>
    <row r="39" spans="2:10">
      <c r="B39" s="67">
        <v>44175</v>
      </c>
      <c r="C39" s="66">
        <v>44179</v>
      </c>
      <c r="D39" s="67">
        <v>45292</v>
      </c>
      <c r="E39" s="68">
        <v>3400000</v>
      </c>
      <c r="F39" s="69">
        <v>5.7995000000000001</v>
      </c>
      <c r="G39" s="69">
        <v>5.7995000000000001</v>
      </c>
      <c r="H39" s="68">
        <v>3399990</v>
      </c>
      <c r="I39" s="68">
        <v>2865824136.4200001</v>
      </c>
      <c r="J39" s="78">
        <v>99.999705882352941</v>
      </c>
    </row>
    <row r="40" spans="2:10">
      <c r="B40" s="67">
        <v>44182</v>
      </c>
      <c r="C40" s="66">
        <v>44183</v>
      </c>
      <c r="D40" s="67">
        <v>45292</v>
      </c>
      <c r="E40" s="68">
        <v>15000000</v>
      </c>
      <c r="F40" s="69">
        <v>5.5442</v>
      </c>
      <c r="G40" s="69">
        <v>5.5640000000000001</v>
      </c>
      <c r="H40" s="68">
        <v>15000000</v>
      </c>
      <c r="I40" s="68">
        <v>12747240051.65</v>
      </c>
      <c r="J40" s="78">
        <v>100</v>
      </c>
    </row>
    <row r="41" spans="2:10">
      <c r="B41" s="67">
        <v>44182</v>
      </c>
      <c r="C41" s="66">
        <v>44186</v>
      </c>
      <c r="D41" s="67">
        <v>45292</v>
      </c>
      <c r="E41" s="68">
        <v>3000000</v>
      </c>
      <c r="F41" s="69">
        <v>5.5442</v>
      </c>
      <c r="G41" s="69">
        <v>5.5442</v>
      </c>
      <c r="H41" s="68">
        <v>0</v>
      </c>
      <c r="I41" s="68">
        <v>0</v>
      </c>
      <c r="J41" s="78">
        <v>0</v>
      </c>
    </row>
    <row r="42" spans="2:10">
      <c r="B42" s="70"/>
      <c r="C42" s="70"/>
      <c r="D42" s="67"/>
      <c r="E42" s="68"/>
      <c r="F42" s="69"/>
      <c r="G42" s="69"/>
      <c r="H42" s="68"/>
      <c r="I42" s="68"/>
      <c r="J42" s="78"/>
    </row>
    <row r="43" spans="2:10">
      <c r="B43" s="23" t="s">
        <v>11</v>
      </c>
      <c r="C43" s="56"/>
      <c r="D43" s="23"/>
      <c r="E43" s="24">
        <v>13520000</v>
      </c>
      <c r="F43" s="25"/>
      <c r="G43" s="25"/>
      <c r="H43" s="24">
        <v>12297639</v>
      </c>
      <c r="I43" s="24">
        <v>47142753160.889992</v>
      </c>
      <c r="J43" s="76">
        <v>90.958868343195263</v>
      </c>
    </row>
    <row r="44" spans="2:10">
      <c r="B44" s="72"/>
      <c r="C44" s="72"/>
      <c r="D44" s="73">
        <v>45061</v>
      </c>
      <c r="E44" s="74">
        <v>11100000</v>
      </c>
      <c r="F44" s="75">
        <v>0.9722481718879038</v>
      </c>
      <c r="G44" s="75">
        <v>0.97740352348073856</v>
      </c>
      <c r="H44" s="74">
        <v>11030602</v>
      </c>
      <c r="I44" s="74">
        <v>41913001525.989998</v>
      </c>
      <c r="J44" s="77">
        <v>99.374792792792789</v>
      </c>
    </row>
    <row r="45" spans="2:10">
      <c r="B45" s="67">
        <v>44166</v>
      </c>
      <c r="C45" s="66">
        <v>44167</v>
      </c>
      <c r="D45" s="67">
        <v>45061</v>
      </c>
      <c r="E45" s="68">
        <v>9600000</v>
      </c>
      <c r="F45" s="69">
        <v>1.0061</v>
      </c>
      <c r="G45" s="69">
        <v>1.0115499999999999</v>
      </c>
      <c r="H45" s="68">
        <v>9599990</v>
      </c>
      <c r="I45" s="68">
        <v>36424290797.479996</v>
      </c>
      <c r="J45" s="78">
        <v>99.999895833333326</v>
      </c>
    </row>
    <row r="46" spans="2:10">
      <c r="B46" s="67">
        <v>44180</v>
      </c>
      <c r="C46" s="66">
        <v>44181</v>
      </c>
      <c r="D46" s="67">
        <v>45061</v>
      </c>
      <c r="E46" s="68">
        <v>1500000</v>
      </c>
      <c r="F46" s="69">
        <v>0.74760000000000004</v>
      </c>
      <c r="G46" s="69">
        <v>0.75080000000000002</v>
      </c>
      <c r="H46" s="68">
        <v>1430612</v>
      </c>
      <c r="I46" s="68">
        <v>5488710728.5099993</v>
      </c>
      <c r="J46" s="78">
        <v>95.374133333333333</v>
      </c>
    </row>
    <row r="47" spans="2:10">
      <c r="B47" s="70"/>
      <c r="C47" s="70"/>
      <c r="D47" s="67"/>
      <c r="E47" s="68"/>
      <c r="F47" s="69"/>
      <c r="G47" s="69"/>
      <c r="H47" s="68"/>
      <c r="I47" s="68"/>
      <c r="J47" s="78"/>
    </row>
    <row r="48" spans="2:10">
      <c r="B48" s="72"/>
      <c r="C48" s="72"/>
      <c r="D48" s="73">
        <v>45792</v>
      </c>
      <c r="E48" s="74">
        <v>1113860</v>
      </c>
      <c r="F48" s="75">
        <v>2.0097</v>
      </c>
      <c r="G48" s="75">
        <v>2.0097</v>
      </c>
      <c r="H48" s="74">
        <v>683153</v>
      </c>
      <c r="I48" s="74">
        <v>2710400448.9899998</v>
      </c>
      <c r="J48" s="77">
        <v>61.332034546531879</v>
      </c>
    </row>
    <row r="49" spans="2:10">
      <c r="B49" s="67">
        <v>44173</v>
      </c>
      <c r="C49" s="66">
        <v>44174</v>
      </c>
      <c r="D49" s="67">
        <v>45792</v>
      </c>
      <c r="E49" s="68">
        <v>1113860</v>
      </c>
      <c r="F49" s="69">
        <v>2.0097</v>
      </c>
      <c r="G49" s="69">
        <v>2.0097</v>
      </c>
      <c r="H49" s="68">
        <v>683153</v>
      </c>
      <c r="I49" s="68">
        <v>2710400448.9899998</v>
      </c>
      <c r="J49" s="78">
        <v>61.332034546531879</v>
      </c>
    </row>
    <row r="50" spans="2:10">
      <c r="B50" s="70"/>
      <c r="C50" s="70"/>
      <c r="D50" s="67"/>
      <c r="E50" s="68"/>
      <c r="F50" s="69"/>
      <c r="G50" s="69"/>
      <c r="H50" s="68"/>
      <c r="I50" s="68"/>
      <c r="J50" s="78"/>
    </row>
    <row r="51" spans="2:10">
      <c r="B51" s="72"/>
      <c r="C51" s="72"/>
      <c r="D51" s="73">
        <v>47710</v>
      </c>
      <c r="E51" s="74">
        <v>1086140</v>
      </c>
      <c r="F51" s="75">
        <v>3.13</v>
      </c>
      <c r="G51" s="75">
        <v>3.13</v>
      </c>
      <c r="H51" s="74">
        <v>465704</v>
      </c>
      <c r="I51" s="74">
        <v>1979349571.97</v>
      </c>
      <c r="J51" s="77">
        <v>42.876977185261566</v>
      </c>
    </row>
    <row r="52" spans="2:10">
      <c r="B52" s="67">
        <v>44173</v>
      </c>
      <c r="C52" s="66">
        <v>44174</v>
      </c>
      <c r="D52" s="67">
        <v>47710</v>
      </c>
      <c r="E52" s="68">
        <v>1086140</v>
      </c>
      <c r="F52" s="69">
        <v>3.13</v>
      </c>
      <c r="G52" s="69">
        <v>3.13</v>
      </c>
      <c r="H52" s="68">
        <v>465704</v>
      </c>
      <c r="I52" s="68">
        <v>1979349571.97</v>
      </c>
      <c r="J52" s="78">
        <v>42.876977185261566</v>
      </c>
    </row>
    <row r="53" spans="2:10">
      <c r="B53" s="70"/>
      <c r="C53" s="70"/>
      <c r="D53" s="67"/>
      <c r="E53" s="68"/>
      <c r="F53" s="69"/>
      <c r="G53" s="69"/>
      <c r="H53" s="68"/>
      <c r="I53" s="68"/>
      <c r="J53" s="78"/>
    </row>
    <row r="54" spans="2:10">
      <c r="B54" s="72"/>
      <c r="C54" s="72"/>
      <c r="D54" s="73">
        <v>51363</v>
      </c>
      <c r="E54" s="74">
        <v>102400</v>
      </c>
      <c r="F54" s="75">
        <v>3.94</v>
      </c>
      <c r="G54" s="75">
        <v>3.94</v>
      </c>
      <c r="H54" s="74">
        <v>13759</v>
      </c>
      <c r="I54" s="74">
        <v>60442688.920000002</v>
      </c>
      <c r="J54" s="77">
        <v>13.4365234375</v>
      </c>
    </row>
    <row r="55" spans="2:10">
      <c r="B55" s="67">
        <v>44173</v>
      </c>
      <c r="C55" s="66">
        <v>44174</v>
      </c>
      <c r="D55" s="67">
        <v>51363</v>
      </c>
      <c r="E55" s="68">
        <v>102400</v>
      </c>
      <c r="F55" s="69">
        <v>3.94</v>
      </c>
      <c r="G55" s="69">
        <v>3.94</v>
      </c>
      <c r="H55" s="68">
        <v>13759</v>
      </c>
      <c r="I55" s="68">
        <v>60442688.920000002</v>
      </c>
      <c r="J55" s="78">
        <v>13.4365234375</v>
      </c>
    </row>
    <row r="56" spans="2:10">
      <c r="B56" s="70"/>
      <c r="C56" s="70"/>
      <c r="D56" s="67"/>
      <c r="E56" s="68"/>
      <c r="F56" s="69"/>
      <c r="G56" s="69"/>
      <c r="H56" s="68"/>
      <c r="I56" s="68"/>
      <c r="J56" s="78"/>
    </row>
    <row r="57" spans="2:10">
      <c r="B57" s="72"/>
      <c r="C57" s="72"/>
      <c r="D57" s="73">
        <v>56749</v>
      </c>
      <c r="E57" s="74">
        <v>117600</v>
      </c>
      <c r="F57" s="75">
        <v>4.0799000000000003</v>
      </c>
      <c r="G57" s="75">
        <v>4.0799000000000003</v>
      </c>
      <c r="H57" s="74">
        <v>104421</v>
      </c>
      <c r="I57" s="74">
        <v>479558925.01999998</v>
      </c>
      <c r="J57" s="77">
        <v>88.79336734693878</v>
      </c>
    </row>
    <row r="58" spans="2:10">
      <c r="B58" s="67">
        <v>44173</v>
      </c>
      <c r="C58" s="66">
        <v>44174</v>
      </c>
      <c r="D58" s="67">
        <v>56749</v>
      </c>
      <c r="E58" s="68">
        <v>117600</v>
      </c>
      <c r="F58" s="69">
        <v>4.0799000000000003</v>
      </c>
      <c r="G58" s="69">
        <v>4.0799000000000003</v>
      </c>
      <c r="H58" s="68">
        <v>104421</v>
      </c>
      <c r="I58" s="68">
        <v>479558925.01999998</v>
      </c>
      <c r="J58" s="78">
        <v>88.79336734693878</v>
      </c>
    </row>
    <row r="59" spans="2:10">
      <c r="B59" s="70"/>
      <c r="C59" s="70"/>
      <c r="D59" s="67"/>
      <c r="E59" s="68"/>
      <c r="F59" s="69"/>
      <c r="G59" s="69"/>
      <c r="H59" s="68"/>
      <c r="I59" s="68"/>
      <c r="J59" s="78"/>
    </row>
    <row r="60" spans="2:10">
      <c r="B60" s="23" t="s">
        <v>12</v>
      </c>
      <c r="C60" s="56"/>
      <c r="D60" s="23"/>
      <c r="E60" s="24">
        <v>6900000</v>
      </c>
      <c r="F60" s="25"/>
      <c r="G60" s="25"/>
      <c r="H60" s="24">
        <v>6398950</v>
      </c>
      <c r="I60" s="24">
        <v>7717748877.2800007</v>
      </c>
      <c r="J60" s="76">
        <v>92.73840579710145</v>
      </c>
    </row>
    <row r="61" spans="2:10">
      <c r="B61" s="72"/>
      <c r="C61" s="72"/>
      <c r="D61" s="73">
        <v>46388</v>
      </c>
      <c r="E61" s="74">
        <v>5760000</v>
      </c>
      <c r="F61" s="75">
        <v>6.6545098526466013</v>
      </c>
      <c r="G61" s="75">
        <v>6.6603266378117452</v>
      </c>
      <c r="H61" s="74">
        <v>5413486</v>
      </c>
      <c r="I61" s="74">
        <v>6516289184.0100002</v>
      </c>
      <c r="J61" s="77">
        <v>93.984131944444442</v>
      </c>
    </row>
    <row r="62" spans="2:10">
      <c r="B62" s="67">
        <v>44168</v>
      </c>
      <c r="C62" s="66">
        <v>44169</v>
      </c>
      <c r="D62" s="67">
        <v>46388</v>
      </c>
      <c r="E62" s="68">
        <v>300000</v>
      </c>
      <c r="F62" s="69">
        <v>6.9974999999999996</v>
      </c>
      <c r="G62" s="69">
        <v>7.0190000000000001</v>
      </c>
      <c r="H62" s="68">
        <v>300000</v>
      </c>
      <c r="I62" s="68">
        <v>355118865.19999999</v>
      </c>
      <c r="J62" s="78">
        <v>100</v>
      </c>
    </row>
    <row r="63" spans="2:10">
      <c r="B63" s="67">
        <v>44168</v>
      </c>
      <c r="C63" s="66">
        <v>44172</v>
      </c>
      <c r="D63" s="67">
        <v>46388</v>
      </c>
      <c r="E63" s="68">
        <v>60000</v>
      </c>
      <c r="F63" s="69">
        <v>6.9974999999999996</v>
      </c>
      <c r="G63" s="69">
        <v>6.9974999999999996</v>
      </c>
      <c r="H63" s="68">
        <v>60000</v>
      </c>
      <c r="I63" s="68">
        <v>71042883.909999996</v>
      </c>
      <c r="J63" s="78">
        <v>100</v>
      </c>
    </row>
    <row r="64" spans="2:10">
      <c r="B64" s="67">
        <v>44175</v>
      </c>
      <c r="C64" s="66">
        <v>44176</v>
      </c>
      <c r="D64" s="67">
        <v>46388</v>
      </c>
      <c r="E64" s="68">
        <v>2000000</v>
      </c>
      <c r="F64" s="69">
        <v>6.7302999999999997</v>
      </c>
      <c r="G64" s="69">
        <v>6.7380000000000004</v>
      </c>
      <c r="H64" s="68">
        <v>2000000</v>
      </c>
      <c r="I64" s="68">
        <v>2398207027.8200002</v>
      </c>
      <c r="J64" s="78">
        <v>100</v>
      </c>
    </row>
    <row r="65" spans="2:10">
      <c r="B65" s="67">
        <v>44175</v>
      </c>
      <c r="C65" s="66">
        <v>44179</v>
      </c>
      <c r="D65" s="67">
        <v>46388</v>
      </c>
      <c r="E65" s="68">
        <v>400000</v>
      </c>
      <c r="F65" s="69">
        <v>6.7302999999999997</v>
      </c>
      <c r="G65" s="69">
        <v>6.7302999999999997</v>
      </c>
      <c r="H65" s="68">
        <v>399994</v>
      </c>
      <c r="I65" s="68">
        <v>479759007.42000002</v>
      </c>
      <c r="J65" s="78">
        <v>99.998500000000007</v>
      </c>
    </row>
    <row r="66" spans="2:10">
      <c r="B66" s="67">
        <v>44182</v>
      </c>
      <c r="C66" s="66">
        <v>44183</v>
      </c>
      <c r="D66" s="67">
        <v>46388</v>
      </c>
      <c r="E66" s="68">
        <v>2500000</v>
      </c>
      <c r="F66" s="69">
        <v>6.5411000000000001</v>
      </c>
      <c r="G66" s="69">
        <v>6.5449999999999999</v>
      </c>
      <c r="H66" s="68">
        <v>2500000</v>
      </c>
      <c r="I66" s="68">
        <v>3026308856.75</v>
      </c>
      <c r="J66" s="78">
        <v>100</v>
      </c>
    </row>
    <row r="67" spans="2:10">
      <c r="B67" s="67">
        <v>44182</v>
      </c>
      <c r="C67" s="66">
        <v>44186</v>
      </c>
      <c r="D67" s="67">
        <v>46388</v>
      </c>
      <c r="E67" s="68">
        <v>500000</v>
      </c>
      <c r="F67" s="69">
        <v>6.5411000000000001</v>
      </c>
      <c r="G67" s="69">
        <v>6.5411000000000001</v>
      </c>
      <c r="H67" s="68">
        <v>153492</v>
      </c>
      <c r="I67" s="68">
        <v>185852542.91</v>
      </c>
      <c r="J67" s="78">
        <v>30.698399999999999</v>
      </c>
    </row>
    <row r="68" spans="2:10">
      <c r="B68" s="70"/>
      <c r="C68" s="70"/>
      <c r="D68" s="67"/>
      <c r="E68" s="68"/>
      <c r="F68" s="69"/>
      <c r="G68" s="69"/>
      <c r="H68" s="68"/>
      <c r="I68" s="68"/>
      <c r="J68" s="78"/>
    </row>
    <row r="69" spans="2:10">
      <c r="B69" s="72"/>
      <c r="C69" s="72"/>
      <c r="D69" s="73">
        <v>47849</v>
      </c>
      <c r="E69" s="74">
        <v>1140000</v>
      </c>
      <c r="F69" s="75">
        <v>7.4289338477300753</v>
      </c>
      <c r="G69" s="75">
        <v>7.4361482828145657</v>
      </c>
      <c r="H69" s="74">
        <v>985464</v>
      </c>
      <c r="I69" s="74">
        <v>1201459693.2700002</v>
      </c>
      <c r="J69" s="77">
        <v>86.444210526315786</v>
      </c>
    </row>
    <row r="70" spans="2:10">
      <c r="B70" s="66">
        <v>44168</v>
      </c>
      <c r="C70" s="66">
        <v>44169</v>
      </c>
      <c r="D70" s="67">
        <v>47849</v>
      </c>
      <c r="E70" s="68">
        <v>150000</v>
      </c>
      <c r="F70" s="69">
        <v>7.6599000000000004</v>
      </c>
      <c r="G70" s="69">
        <v>7.6798999999999999</v>
      </c>
      <c r="H70" s="68">
        <v>150000</v>
      </c>
      <c r="I70" s="68">
        <v>180021574.55000001</v>
      </c>
      <c r="J70" s="78">
        <v>100</v>
      </c>
    </row>
    <row r="71" spans="2:10">
      <c r="B71" s="66">
        <v>44168</v>
      </c>
      <c r="C71" s="66">
        <v>44172</v>
      </c>
      <c r="D71" s="67">
        <v>47849</v>
      </c>
      <c r="E71" s="68">
        <v>30000</v>
      </c>
      <c r="F71" s="69">
        <v>7.6599000000000004</v>
      </c>
      <c r="G71" s="69">
        <v>7.6599000000000004</v>
      </c>
      <c r="H71" s="68">
        <v>30000</v>
      </c>
      <c r="I71" s="68">
        <v>36015059.289999999</v>
      </c>
      <c r="J71" s="78">
        <v>100</v>
      </c>
    </row>
    <row r="72" spans="2:10">
      <c r="B72" s="66">
        <v>44175</v>
      </c>
      <c r="C72" s="66">
        <v>44176</v>
      </c>
      <c r="D72" s="67">
        <v>47849</v>
      </c>
      <c r="E72" s="68">
        <v>500000</v>
      </c>
      <c r="F72" s="69">
        <v>7.4306999999999999</v>
      </c>
      <c r="G72" s="69">
        <v>7.4379999999999997</v>
      </c>
      <c r="H72" s="68">
        <v>500000</v>
      </c>
      <c r="I72" s="68">
        <v>609498455.10000002</v>
      </c>
      <c r="J72" s="78">
        <v>100</v>
      </c>
    </row>
    <row r="73" spans="2:10">
      <c r="B73" s="66">
        <v>44175</v>
      </c>
      <c r="C73" s="66">
        <v>44179</v>
      </c>
      <c r="D73" s="67">
        <v>47849</v>
      </c>
      <c r="E73" s="68">
        <v>100000</v>
      </c>
      <c r="F73" s="69">
        <v>7.4306999999999999</v>
      </c>
      <c r="G73" s="69">
        <v>7.4306999999999999</v>
      </c>
      <c r="H73" s="68">
        <v>99994</v>
      </c>
      <c r="I73" s="68">
        <v>121927765.95999999</v>
      </c>
      <c r="J73" s="78">
        <v>99.994</v>
      </c>
    </row>
    <row r="74" spans="2:10">
      <c r="B74" s="66">
        <v>44182</v>
      </c>
      <c r="C74" s="66">
        <v>44183</v>
      </c>
      <c r="D74" s="67">
        <v>47849</v>
      </c>
      <c r="E74" s="68">
        <v>300000</v>
      </c>
      <c r="F74" s="69">
        <v>7.2274000000000003</v>
      </c>
      <c r="G74" s="69">
        <v>7.2298999999999998</v>
      </c>
      <c r="H74" s="68">
        <v>200000</v>
      </c>
      <c r="I74" s="68">
        <v>247233100.19999999</v>
      </c>
      <c r="J74" s="78">
        <v>66.666666666666657</v>
      </c>
    </row>
    <row r="75" spans="2:10">
      <c r="B75" s="66">
        <v>44182</v>
      </c>
      <c r="C75" s="66">
        <v>44186</v>
      </c>
      <c r="D75" s="67">
        <v>47849</v>
      </c>
      <c r="E75" s="68">
        <v>60000</v>
      </c>
      <c r="F75" s="69">
        <v>7.2274000000000003</v>
      </c>
      <c r="G75" s="69">
        <v>7.2274000000000003</v>
      </c>
      <c r="H75" s="68">
        <v>5470</v>
      </c>
      <c r="I75" s="68">
        <v>6763738.1699999999</v>
      </c>
      <c r="J75" s="78">
        <v>9.1166666666666654</v>
      </c>
    </row>
    <row r="76" spans="2:10">
      <c r="B76" s="63"/>
      <c r="C76" s="11"/>
      <c r="D76" s="11"/>
      <c r="E76" s="11"/>
      <c r="F76" s="11"/>
      <c r="G76" s="11"/>
      <c r="H76" s="11"/>
      <c r="I76" s="11"/>
      <c r="J76" s="79"/>
    </row>
    <row r="77" spans="2:10">
      <c r="B77" s="65"/>
      <c r="C77" s="22"/>
      <c r="D77" s="22"/>
      <c r="E77" s="22">
        <v>132520000</v>
      </c>
      <c r="F77" s="22"/>
      <c r="G77" s="22"/>
      <c r="H77" s="22">
        <v>122063539</v>
      </c>
      <c r="I77" s="22">
        <v>181843014192.39999</v>
      </c>
      <c r="J77" s="80">
        <v>92.109522336251132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2"/>
  <dimension ref="B1:J94"/>
  <sheetViews>
    <sheetView zoomScale="85" zoomScaleNormal="85" workbookViewId="0"/>
  </sheetViews>
  <sheetFormatPr defaultColWidth="9.140625" defaultRowHeight="15"/>
  <cols>
    <col min="1" max="1" width="9.140625" style="82"/>
    <col min="2" max="2" width="17" style="82" customWidth="1"/>
    <col min="3" max="3" width="19.28515625" style="82" bestFit="1" customWidth="1"/>
    <col min="4" max="4" width="20" style="82" bestFit="1" customWidth="1"/>
    <col min="5" max="5" width="12.85546875" style="82" bestFit="1" customWidth="1"/>
    <col min="6" max="6" width="11.85546875" style="82" bestFit="1" customWidth="1"/>
    <col min="7" max="7" width="13.5703125" style="82" bestFit="1" customWidth="1"/>
    <col min="8" max="8" width="11.85546875" style="82" bestFit="1" customWidth="1"/>
    <col min="9" max="9" width="16.42578125" style="82" bestFit="1" customWidth="1"/>
    <col min="10" max="10" width="17.42578125" style="82" bestFit="1" customWidth="1"/>
    <col min="11" max="16384" width="9.140625" style="82"/>
  </cols>
  <sheetData>
    <row r="1" spans="2:10">
      <c r="B1" s="81" t="s">
        <v>23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84" t="s">
        <v>9</v>
      </c>
      <c r="C5" s="85"/>
      <c r="D5" s="84"/>
      <c r="E5" s="86">
        <v>7700000</v>
      </c>
      <c r="F5" s="87"/>
      <c r="G5" s="87"/>
      <c r="H5" s="86">
        <v>3729581</v>
      </c>
      <c r="I5" s="86">
        <v>39497490385.25</v>
      </c>
      <c r="J5" s="88">
        <v>48.436116883116881</v>
      </c>
    </row>
    <row r="6" spans="2:10">
      <c r="B6" s="89"/>
      <c r="C6" s="89"/>
      <c r="D6" s="99">
        <v>46447</v>
      </c>
      <c r="E6" s="90">
        <v>4083419</v>
      </c>
      <c r="F6" s="91">
        <v>0.32790535902413986</v>
      </c>
      <c r="G6" s="91">
        <v>0.32790535902413986</v>
      </c>
      <c r="H6" s="90">
        <v>3138857</v>
      </c>
      <c r="I6" s="90">
        <v>33143374672.939999</v>
      </c>
      <c r="J6" s="92">
        <v>76.868354680232414</v>
      </c>
    </row>
    <row r="7" spans="2:10">
      <c r="B7" s="93">
        <v>44204</v>
      </c>
      <c r="C7" s="93">
        <v>44203</v>
      </c>
      <c r="D7" s="93">
        <v>46447</v>
      </c>
      <c r="E7" s="27">
        <v>1169570</v>
      </c>
      <c r="F7" s="28">
        <v>0.33200000000000002</v>
      </c>
      <c r="G7" s="28">
        <v>0.33200000000000002</v>
      </c>
      <c r="H7" s="27">
        <v>873062</v>
      </c>
      <c r="I7" s="27">
        <v>9208869370.8500004</v>
      </c>
      <c r="J7" s="29">
        <v>74.648118539292213</v>
      </c>
    </row>
    <row r="8" spans="2:10">
      <c r="B8" s="93">
        <v>44211</v>
      </c>
      <c r="C8" s="93">
        <v>44210</v>
      </c>
      <c r="D8" s="93">
        <v>46447</v>
      </c>
      <c r="E8" s="27">
        <v>562649</v>
      </c>
      <c r="F8" s="28">
        <v>0.33</v>
      </c>
      <c r="G8" s="28">
        <v>0.33</v>
      </c>
      <c r="H8" s="27">
        <v>265076</v>
      </c>
      <c r="I8" s="27">
        <v>2797533887.6300001</v>
      </c>
      <c r="J8" s="29">
        <v>47.112142739078891</v>
      </c>
    </row>
    <row r="9" spans="2:10">
      <c r="B9" s="93">
        <v>44218</v>
      </c>
      <c r="C9" s="93">
        <v>44217</v>
      </c>
      <c r="D9" s="93">
        <v>46447</v>
      </c>
      <c r="E9" s="27">
        <v>572950</v>
      </c>
      <c r="F9" s="28">
        <v>0.32919999999999999</v>
      </c>
      <c r="G9" s="28">
        <v>0.32919999999999999</v>
      </c>
      <c r="H9" s="27">
        <v>402363</v>
      </c>
      <c r="I9" s="27">
        <v>4248487538.6600003</v>
      </c>
      <c r="J9" s="29">
        <v>70.226546819094153</v>
      </c>
    </row>
    <row r="10" spans="2:10">
      <c r="B10" s="93">
        <v>44225</v>
      </c>
      <c r="C10" s="93">
        <v>44224</v>
      </c>
      <c r="D10" s="93">
        <v>46447</v>
      </c>
      <c r="E10" s="27">
        <v>1778250</v>
      </c>
      <c r="F10" s="28">
        <v>0.32500000000000001</v>
      </c>
      <c r="G10" s="28">
        <v>0.32500000000000001</v>
      </c>
      <c r="H10" s="27">
        <v>1598356</v>
      </c>
      <c r="I10" s="27">
        <v>16888483875.799999</v>
      </c>
      <c r="J10" s="29">
        <v>89.883649655560234</v>
      </c>
    </row>
    <row r="11" spans="2:10">
      <c r="B11" s="94"/>
      <c r="C11" s="94"/>
      <c r="D11" s="93"/>
      <c r="E11" s="27"/>
      <c r="F11" s="28"/>
      <c r="G11" s="28"/>
      <c r="H11" s="27"/>
      <c r="I11" s="27"/>
      <c r="J11" s="29"/>
    </row>
    <row r="12" spans="2:10">
      <c r="B12" s="89"/>
      <c r="C12" s="89"/>
      <c r="D12" s="99">
        <v>44621</v>
      </c>
      <c r="E12" s="90">
        <v>3616581</v>
      </c>
      <c r="F12" s="91">
        <v>0.10826132419452106</v>
      </c>
      <c r="G12" s="91">
        <v>0.10826132419452106</v>
      </c>
      <c r="H12" s="90">
        <v>590724</v>
      </c>
      <c r="I12" s="90">
        <v>6354115712.3099995</v>
      </c>
      <c r="J12" s="92">
        <v>16.333769380528185</v>
      </c>
    </row>
    <row r="13" spans="2:10">
      <c r="B13" s="93">
        <v>44204</v>
      </c>
      <c r="C13" s="93">
        <v>44203</v>
      </c>
      <c r="D13" s="93">
        <v>44621</v>
      </c>
      <c r="E13" s="27">
        <v>1030430</v>
      </c>
      <c r="F13" s="28">
        <v>0.1113</v>
      </c>
      <c r="G13" s="28">
        <v>0.1113</v>
      </c>
      <c r="H13" s="27">
        <v>155468</v>
      </c>
      <c r="I13" s="27">
        <v>1671322000.9300001</v>
      </c>
      <c r="J13" s="29">
        <v>15.08768184156129</v>
      </c>
    </row>
    <row r="14" spans="2:10">
      <c r="B14" s="93">
        <v>44211</v>
      </c>
      <c r="C14" s="93">
        <v>44210</v>
      </c>
      <c r="D14" s="93">
        <v>44621</v>
      </c>
      <c r="E14" s="27">
        <v>537351</v>
      </c>
      <c r="F14" s="28">
        <v>0.1104</v>
      </c>
      <c r="G14" s="28">
        <v>0.1104</v>
      </c>
      <c r="H14" s="27">
        <v>175523</v>
      </c>
      <c r="I14" s="27">
        <v>1887685685.46</v>
      </c>
      <c r="J14" s="29">
        <v>32.664496762823553</v>
      </c>
    </row>
    <row r="15" spans="2:10">
      <c r="B15" s="93">
        <v>44218</v>
      </c>
      <c r="C15" s="93">
        <v>44217</v>
      </c>
      <c r="D15" s="93">
        <v>44621</v>
      </c>
      <c r="E15" s="27">
        <v>527050</v>
      </c>
      <c r="F15" s="28">
        <v>0.105</v>
      </c>
      <c r="G15" s="28">
        <v>0.105</v>
      </c>
      <c r="H15" s="27">
        <v>140555</v>
      </c>
      <c r="I15" s="27">
        <v>1512304867.52</v>
      </c>
      <c r="J15" s="29">
        <v>26.668247794326916</v>
      </c>
    </row>
    <row r="16" spans="2:10">
      <c r="B16" s="93">
        <v>44225</v>
      </c>
      <c r="C16" s="93">
        <v>44224</v>
      </c>
      <c r="D16" s="93">
        <v>44621</v>
      </c>
      <c r="E16" s="27">
        <v>1521750</v>
      </c>
      <c r="F16" s="28">
        <v>0.105</v>
      </c>
      <c r="G16" s="28">
        <v>0.105</v>
      </c>
      <c r="H16" s="27">
        <v>119178</v>
      </c>
      <c r="I16" s="27">
        <v>1282803158.3999999</v>
      </c>
      <c r="J16" s="29">
        <v>7.8316412025628388</v>
      </c>
    </row>
    <row r="17" spans="2:10">
      <c r="B17" s="94"/>
      <c r="C17" s="94"/>
      <c r="D17" s="93"/>
      <c r="E17" s="27"/>
      <c r="F17" s="28"/>
      <c r="G17" s="28"/>
      <c r="H17" s="27"/>
      <c r="I17" s="27"/>
      <c r="J17" s="29"/>
    </row>
    <row r="18" spans="2:10">
      <c r="B18" s="84" t="s">
        <v>10</v>
      </c>
      <c r="C18" s="85"/>
      <c r="D18" s="84"/>
      <c r="E18" s="86">
        <v>84800000</v>
      </c>
      <c r="F18" s="87"/>
      <c r="G18" s="87"/>
      <c r="H18" s="86">
        <v>71524880</v>
      </c>
      <c r="I18" s="86">
        <v>66462392871.720001</v>
      </c>
      <c r="J18" s="88">
        <v>84.345377358490566</v>
      </c>
    </row>
    <row r="19" spans="2:10">
      <c r="B19" s="89"/>
      <c r="C19" s="89"/>
      <c r="D19" s="99">
        <v>44470</v>
      </c>
      <c r="E19" s="90">
        <v>28000000</v>
      </c>
      <c r="F19" s="91">
        <v>2.9451773057292896</v>
      </c>
      <c r="G19" s="91">
        <v>2.9487035615598649</v>
      </c>
      <c r="H19" s="90">
        <v>25243636</v>
      </c>
      <c r="I19" s="90">
        <v>24740049097.209999</v>
      </c>
      <c r="J19" s="92">
        <v>90.155842857142858</v>
      </c>
    </row>
    <row r="20" spans="2:10">
      <c r="B20" s="93">
        <v>44211</v>
      </c>
      <c r="C20" s="93">
        <v>44210</v>
      </c>
      <c r="D20" s="93">
        <v>44470</v>
      </c>
      <c r="E20" s="27">
        <v>15000000</v>
      </c>
      <c r="F20" s="28">
        <v>2.9026999999999998</v>
      </c>
      <c r="G20" s="28">
        <v>2.9039000000000001</v>
      </c>
      <c r="H20" s="27">
        <v>15000000</v>
      </c>
      <c r="I20" s="27">
        <v>14698203631.450001</v>
      </c>
      <c r="J20" s="29">
        <v>100</v>
      </c>
    </row>
    <row r="21" spans="2:10">
      <c r="B21" s="93">
        <v>44214</v>
      </c>
      <c r="C21" s="93">
        <v>44210</v>
      </c>
      <c r="D21" s="93">
        <v>44470</v>
      </c>
      <c r="E21" s="27">
        <v>3000000</v>
      </c>
      <c r="F21" s="28">
        <v>2.9026999999999998</v>
      </c>
      <c r="G21" s="28">
        <v>2.9026999999999998</v>
      </c>
      <c r="H21" s="27">
        <v>243636</v>
      </c>
      <c r="I21" s="27">
        <v>238761237.59</v>
      </c>
      <c r="J21" s="29">
        <v>8.1212</v>
      </c>
    </row>
    <row r="22" spans="2:10">
      <c r="B22" s="93">
        <v>44225</v>
      </c>
      <c r="C22" s="93">
        <v>44224</v>
      </c>
      <c r="D22" s="93">
        <v>44470</v>
      </c>
      <c r="E22" s="27">
        <v>10000000</v>
      </c>
      <c r="F22" s="28">
        <v>3.0099</v>
      </c>
      <c r="G22" s="28">
        <v>3.0169999999999999</v>
      </c>
      <c r="H22" s="27">
        <v>10000000</v>
      </c>
      <c r="I22" s="27">
        <v>9803084228.1700001</v>
      </c>
      <c r="J22" s="29">
        <v>100</v>
      </c>
    </row>
    <row r="23" spans="2:10">
      <c r="B23" s="94"/>
      <c r="C23" s="94"/>
      <c r="D23" s="93"/>
      <c r="E23" s="27"/>
      <c r="F23" s="28"/>
      <c r="G23" s="28"/>
      <c r="H23" s="27"/>
      <c r="I23" s="27"/>
      <c r="J23" s="29"/>
    </row>
    <row r="24" spans="2:10">
      <c r="B24" s="89"/>
      <c r="C24" s="89"/>
      <c r="D24" s="99">
        <v>44652</v>
      </c>
      <c r="E24" s="90">
        <v>18000000</v>
      </c>
      <c r="F24" s="91">
        <v>3.6789865165187927</v>
      </c>
      <c r="G24" s="91">
        <v>3.690961277976164</v>
      </c>
      <c r="H24" s="90">
        <v>15000000</v>
      </c>
      <c r="I24" s="90">
        <v>14357322016.919998</v>
      </c>
      <c r="J24" s="92">
        <v>83.333333333333343</v>
      </c>
    </row>
    <row r="25" spans="2:10">
      <c r="B25" s="93">
        <v>44204</v>
      </c>
      <c r="C25" s="93">
        <v>44203</v>
      </c>
      <c r="D25" s="93">
        <v>44652</v>
      </c>
      <c r="E25" s="27">
        <v>10000000</v>
      </c>
      <c r="F25" s="28">
        <v>3.5466000000000002</v>
      </c>
      <c r="G25" s="28">
        <v>3.5623999999999998</v>
      </c>
      <c r="H25" s="27">
        <v>10000000</v>
      </c>
      <c r="I25" s="27">
        <v>9581654056.2199993</v>
      </c>
      <c r="J25" s="29">
        <v>100</v>
      </c>
    </row>
    <row r="26" spans="2:10">
      <c r="B26" s="93">
        <v>44207</v>
      </c>
      <c r="C26" s="93">
        <v>44203</v>
      </c>
      <c r="D26" s="93">
        <v>44652</v>
      </c>
      <c r="E26" s="27">
        <v>2000000</v>
      </c>
      <c r="F26" s="28">
        <v>3.5466000000000002</v>
      </c>
      <c r="G26" s="28">
        <v>3.5466000000000002</v>
      </c>
      <c r="H26" s="27">
        <v>0</v>
      </c>
      <c r="I26" s="27">
        <v>0</v>
      </c>
      <c r="J26" s="29">
        <v>0</v>
      </c>
    </row>
    <row r="27" spans="2:10">
      <c r="B27" s="93">
        <v>44218</v>
      </c>
      <c r="C27" s="93">
        <v>44217</v>
      </c>
      <c r="D27" s="93">
        <v>44652</v>
      </c>
      <c r="E27" s="27">
        <v>5000000</v>
      </c>
      <c r="F27" s="28">
        <v>3.9445999999999999</v>
      </c>
      <c r="G27" s="28">
        <v>3.9489000000000001</v>
      </c>
      <c r="H27" s="27">
        <v>5000000</v>
      </c>
      <c r="I27" s="27">
        <v>4775667960.6999998</v>
      </c>
      <c r="J27" s="29">
        <v>100</v>
      </c>
    </row>
    <row r="28" spans="2:10">
      <c r="B28" s="93">
        <v>44221</v>
      </c>
      <c r="C28" s="93">
        <v>44217</v>
      </c>
      <c r="D28" s="93">
        <v>44652</v>
      </c>
      <c r="E28" s="27">
        <v>1000000</v>
      </c>
      <c r="F28" s="28">
        <v>3.9445999999999999</v>
      </c>
      <c r="G28" s="28">
        <v>3.9445999999999999</v>
      </c>
      <c r="H28" s="27">
        <v>0</v>
      </c>
      <c r="I28" s="27">
        <v>0</v>
      </c>
      <c r="J28" s="29">
        <v>0</v>
      </c>
    </row>
    <row r="29" spans="2:10">
      <c r="B29" s="94"/>
      <c r="C29" s="94"/>
      <c r="D29" s="93"/>
      <c r="E29" s="27"/>
      <c r="F29" s="28"/>
      <c r="G29" s="28"/>
      <c r="H29" s="27"/>
      <c r="I29" s="27"/>
      <c r="J29" s="29"/>
    </row>
    <row r="30" spans="2:10">
      <c r="B30" s="89"/>
      <c r="C30" s="89"/>
      <c r="D30" s="99">
        <v>44927</v>
      </c>
      <c r="E30" s="90">
        <v>26400000</v>
      </c>
      <c r="F30" s="91">
        <v>5.1115136572127753</v>
      </c>
      <c r="G30" s="91">
        <v>5.121969133632402</v>
      </c>
      <c r="H30" s="90">
        <v>21131863</v>
      </c>
      <c r="I30" s="90">
        <v>19176496760.970001</v>
      </c>
      <c r="J30" s="92">
        <v>80.044935606060605</v>
      </c>
    </row>
    <row r="31" spans="2:10">
      <c r="B31" s="93">
        <v>44204</v>
      </c>
      <c r="C31" s="93">
        <v>44203</v>
      </c>
      <c r="D31" s="93">
        <v>44927</v>
      </c>
      <c r="E31" s="27">
        <v>5000000</v>
      </c>
      <c r="F31" s="28">
        <v>4.6749000000000001</v>
      </c>
      <c r="G31" s="28">
        <v>4.6898</v>
      </c>
      <c r="H31" s="27">
        <v>4800000</v>
      </c>
      <c r="I31" s="27">
        <v>4385591302.3699999</v>
      </c>
      <c r="J31" s="29">
        <v>96</v>
      </c>
    </row>
    <row r="32" spans="2:10">
      <c r="B32" s="93">
        <v>44207</v>
      </c>
      <c r="C32" s="93">
        <v>44203</v>
      </c>
      <c r="D32" s="93">
        <v>44927</v>
      </c>
      <c r="E32" s="27">
        <v>1000000</v>
      </c>
      <c r="F32" s="28">
        <v>4.6749000000000001</v>
      </c>
      <c r="G32" s="28">
        <v>4.6749000000000001</v>
      </c>
      <c r="H32" s="27">
        <v>0</v>
      </c>
      <c r="I32" s="27">
        <v>0</v>
      </c>
      <c r="J32" s="29">
        <v>0</v>
      </c>
    </row>
    <row r="33" spans="2:10">
      <c r="B33" s="93">
        <v>44211</v>
      </c>
      <c r="C33" s="93">
        <v>44210</v>
      </c>
      <c r="D33" s="93">
        <v>44927</v>
      </c>
      <c r="E33" s="27">
        <v>7000000</v>
      </c>
      <c r="F33" s="28">
        <v>5.2529000000000003</v>
      </c>
      <c r="G33" s="28">
        <v>5.258</v>
      </c>
      <c r="H33" s="27">
        <v>7000000</v>
      </c>
      <c r="I33" s="27">
        <v>6332858153.4899998</v>
      </c>
      <c r="J33" s="29">
        <v>100</v>
      </c>
    </row>
    <row r="34" spans="2:10">
      <c r="B34" s="93">
        <v>44214</v>
      </c>
      <c r="C34" s="93">
        <v>44210</v>
      </c>
      <c r="D34" s="93">
        <v>44927</v>
      </c>
      <c r="E34" s="27">
        <v>1400000</v>
      </c>
      <c r="F34" s="28">
        <v>5.2529000000000003</v>
      </c>
      <c r="G34" s="28">
        <v>5.2529000000000003</v>
      </c>
      <c r="H34" s="27">
        <v>126363</v>
      </c>
      <c r="I34" s="27">
        <v>114343255.15000001</v>
      </c>
      <c r="J34" s="29">
        <v>9.0259285714285706</v>
      </c>
    </row>
    <row r="35" spans="2:10">
      <c r="B35" s="93">
        <v>44218</v>
      </c>
      <c r="C35" s="93">
        <v>44217</v>
      </c>
      <c r="D35" s="93">
        <v>44927</v>
      </c>
      <c r="E35" s="27">
        <v>5000000</v>
      </c>
      <c r="F35" s="28">
        <v>5.2634999999999996</v>
      </c>
      <c r="G35" s="28">
        <v>5.2728999999999999</v>
      </c>
      <c r="H35" s="27">
        <v>5000000</v>
      </c>
      <c r="I35" s="27">
        <v>4527187700.3299999</v>
      </c>
      <c r="J35" s="29">
        <v>100</v>
      </c>
    </row>
    <row r="36" spans="2:10">
      <c r="B36" s="93">
        <v>44221</v>
      </c>
      <c r="C36" s="93">
        <v>44217</v>
      </c>
      <c r="D36" s="93">
        <v>44927</v>
      </c>
      <c r="E36" s="27">
        <v>1000000</v>
      </c>
      <c r="F36" s="28">
        <v>5.2634999999999996</v>
      </c>
      <c r="G36" s="28">
        <v>5.2634999999999996</v>
      </c>
      <c r="H36" s="27">
        <v>0</v>
      </c>
      <c r="I36" s="27">
        <v>0</v>
      </c>
      <c r="J36" s="29">
        <v>0</v>
      </c>
    </row>
    <row r="37" spans="2:10">
      <c r="B37" s="93">
        <v>44225</v>
      </c>
      <c r="C37" s="93">
        <v>44224</v>
      </c>
      <c r="D37" s="93">
        <v>44927</v>
      </c>
      <c r="E37" s="27">
        <v>6000000</v>
      </c>
      <c r="F37" s="28">
        <v>5.1940999999999997</v>
      </c>
      <c r="G37" s="28">
        <v>5.2099000000000002</v>
      </c>
      <c r="H37" s="27">
        <v>4205500</v>
      </c>
      <c r="I37" s="27">
        <v>3816516349.6300001</v>
      </c>
      <c r="J37" s="29">
        <v>70.091666666666669</v>
      </c>
    </row>
    <row r="38" spans="2:10">
      <c r="B38" s="94"/>
      <c r="C38" s="94"/>
      <c r="D38" s="93"/>
      <c r="E38" s="27"/>
      <c r="F38" s="28"/>
      <c r="G38" s="28"/>
      <c r="H38" s="27"/>
      <c r="I38" s="27"/>
      <c r="J38" s="29"/>
    </row>
    <row r="39" spans="2:10">
      <c r="B39" s="89"/>
      <c r="C39" s="89"/>
      <c r="D39" s="99">
        <v>45474</v>
      </c>
      <c r="E39" s="90">
        <v>12400000</v>
      </c>
      <c r="F39" s="91">
        <v>6.4601490815354508</v>
      </c>
      <c r="G39" s="91">
        <v>6.4679235804065716</v>
      </c>
      <c r="H39" s="90">
        <v>10149381</v>
      </c>
      <c r="I39" s="90">
        <v>8188524996.6199999</v>
      </c>
      <c r="J39" s="92">
        <v>81.849846774193551</v>
      </c>
    </row>
    <row r="40" spans="2:10">
      <c r="B40" s="93">
        <v>44204</v>
      </c>
      <c r="C40" s="93">
        <v>44203</v>
      </c>
      <c r="D40" s="93">
        <v>45474</v>
      </c>
      <c r="E40" s="27">
        <v>2500000</v>
      </c>
      <c r="F40" s="28">
        <v>6.0618999999999996</v>
      </c>
      <c r="G40" s="28">
        <v>6.0797999999999996</v>
      </c>
      <c r="H40" s="27">
        <v>2032000</v>
      </c>
      <c r="I40" s="27">
        <v>1657984532.52</v>
      </c>
      <c r="J40" s="29">
        <v>81.28</v>
      </c>
    </row>
    <row r="41" spans="2:10">
      <c r="B41" s="93">
        <v>44207</v>
      </c>
      <c r="C41" s="93">
        <v>44203</v>
      </c>
      <c r="D41" s="93">
        <v>45474</v>
      </c>
      <c r="E41" s="27">
        <v>500000</v>
      </c>
      <c r="F41" s="28">
        <v>6.0618999999999996</v>
      </c>
      <c r="G41" s="28">
        <v>6.0618999999999996</v>
      </c>
      <c r="H41" s="27">
        <v>0</v>
      </c>
      <c r="I41" s="27">
        <v>0</v>
      </c>
      <c r="J41" s="29">
        <v>0</v>
      </c>
    </row>
    <row r="42" spans="2:10">
      <c r="B42" s="93">
        <v>44211</v>
      </c>
      <c r="C42" s="93">
        <v>44210</v>
      </c>
      <c r="D42" s="93">
        <v>45474</v>
      </c>
      <c r="E42" s="27">
        <v>3000000</v>
      </c>
      <c r="F42" s="28">
        <v>6.5682999999999998</v>
      </c>
      <c r="G42" s="28">
        <v>6.57</v>
      </c>
      <c r="H42" s="27">
        <v>3000000</v>
      </c>
      <c r="I42" s="27">
        <v>2410886792</v>
      </c>
      <c r="J42" s="29">
        <v>100</v>
      </c>
    </row>
    <row r="43" spans="2:10">
      <c r="B43" s="93">
        <v>44214</v>
      </c>
      <c r="C43" s="93">
        <v>44210</v>
      </c>
      <c r="D43" s="93">
        <v>45474</v>
      </c>
      <c r="E43" s="27">
        <v>600000</v>
      </c>
      <c r="F43" s="28">
        <v>6.5682999999999998</v>
      </c>
      <c r="G43" s="28">
        <v>6.5682999999999998</v>
      </c>
      <c r="H43" s="27">
        <v>338181</v>
      </c>
      <c r="I43" s="27">
        <v>271840942.58999997</v>
      </c>
      <c r="J43" s="29">
        <v>56.363500000000002</v>
      </c>
    </row>
    <row r="44" spans="2:10">
      <c r="B44" s="93">
        <v>44218</v>
      </c>
      <c r="C44" s="93">
        <v>44217</v>
      </c>
      <c r="D44" s="93">
        <v>45474</v>
      </c>
      <c r="E44" s="27">
        <v>4000000</v>
      </c>
      <c r="F44" s="28">
        <v>6.5674000000000001</v>
      </c>
      <c r="G44" s="28">
        <v>6.57</v>
      </c>
      <c r="H44" s="27">
        <v>4000000</v>
      </c>
      <c r="I44" s="27">
        <v>3218669230.5500002</v>
      </c>
      <c r="J44" s="29">
        <v>100</v>
      </c>
    </row>
    <row r="45" spans="2:10">
      <c r="B45" s="93">
        <v>44221</v>
      </c>
      <c r="C45" s="93">
        <v>44217</v>
      </c>
      <c r="D45" s="93">
        <v>45474</v>
      </c>
      <c r="E45" s="27">
        <v>800000</v>
      </c>
      <c r="F45" s="28">
        <v>6.5674000000000001</v>
      </c>
      <c r="G45" s="28">
        <v>6.5674000000000001</v>
      </c>
      <c r="H45" s="27">
        <v>0</v>
      </c>
      <c r="I45" s="27">
        <v>0</v>
      </c>
      <c r="J45" s="29">
        <v>0</v>
      </c>
    </row>
    <row r="46" spans="2:10">
      <c r="B46" s="93">
        <v>44225</v>
      </c>
      <c r="C46" s="93">
        <v>44224</v>
      </c>
      <c r="D46" s="93">
        <v>45474</v>
      </c>
      <c r="E46" s="27">
        <v>1000000</v>
      </c>
      <c r="F46" s="28">
        <v>6.4997999999999996</v>
      </c>
      <c r="G46" s="28">
        <v>6.5339999999999998</v>
      </c>
      <c r="H46" s="27">
        <v>779200</v>
      </c>
      <c r="I46" s="27">
        <v>629143498.96000004</v>
      </c>
      <c r="J46" s="29">
        <v>77.92</v>
      </c>
    </row>
    <row r="47" spans="2:10">
      <c r="B47" s="94"/>
      <c r="C47" s="94"/>
      <c r="D47" s="93"/>
      <c r="E47" s="27"/>
      <c r="F47" s="28"/>
      <c r="G47" s="28"/>
      <c r="H47" s="27"/>
      <c r="I47" s="27"/>
      <c r="J47" s="29"/>
    </row>
    <row r="48" spans="2:10">
      <c r="B48" s="84" t="s">
        <v>11</v>
      </c>
      <c r="C48" s="85"/>
      <c r="D48" s="84"/>
      <c r="E48" s="86">
        <v>8330000</v>
      </c>
      <c r="F48" s="87"/>
      <c r="G48" s="87"/>
      <c r="H48" s="86">
        <v>7896615</v>
      </c>
      <c r="I48" s="86">
        <v>33050310458.41</v>
      </c>
      <c r="J48" s="88">
        <v>94.797298919567822</v>
      </c>
    </row>
    <row r="49" spans="2:10">
      <c r="B49" s="89"/>
      <c r="C49" s="89"/>
      <c r="D49" s="99">
        <v>45519</v>
      </c>
      <c r="E49" s="90">
        <v>1800000</v>
      </c>
      <c r="F49" s="91">
        <v>2.003658729865188</v>
      </c>
      <c r="G49" s="91">
        <v>2.003658729865188</v>
      </c>
      <c r="H49" s="90">
        <v>1720821</v>
      </c>
      <c r="I49" s="90">
        <v>6872161059.5699997</v>
      </c>
      <c r="J49" s="92">
        <v>95.601166666666671</v>
      </c>
    </row>
    <row r="50" spans="2:10">
      <c r="B50" s="93">
        <v>44209</v>
      </c>
      <c r="C50" s="93">
        <v>44208</v>
      </c>
      <c r="D50" s="93">
        <v>45519</v>
      </c>
      <c r="E50" s="27">
        <v>1200000</v>
      </c>
      <c r="F50" s="28">
        <v>1.952</v>
      </c>
      <c r="G50" s="28">
        <v>1.952</v>
      </c>
      <c r="H50" s="27">
        <v>1199997</v>
      </c>
      <c r="I50" s="27">
        <v>4796096078.4799995</v>
      </c>
      <c r="J50" s="29">
        <v>99.999749999999992</v>
      </c>
    </row>
    <row r="51" spans="2:10">
      <c r="B51" s="93">
        <v>44223</v>
      </c>
      <c r="C51" s="93">
        <v>44222</v>
      </c>
      <c r="D51" s="93">
        <v>45519</v>
      </c>
      <c r="E51" s="27">
        <v>600000</v>
      </c>
      <c r="F51" s="28">
        <v>2.1230000000000002</v>
      </c>
      <c r="G51" s="28">
        <v>2.1230000000000002</v>
      </c>
      <c r="H51" s="27">
        <v>520824</v>
      </c>
      <c r="I51" s="27">
        <v>2076064981.0899999</v>
      </c>
      <c r="J51" s="29">
        <v>86.804000000000002</v>
      </c>
    </row>
    <row r="52" spans="2:10">
      <c r="B52" s="94"/>
      <c r="C52" s="94"/>
      <c r="D52" s="93"/>
      <c r="E52" s="27"/>
      <c r="F52" s="28"/>
      <c r="G52" s="28"/>
      <c r="H52" s="27"/>
      <c r="I52" s="27"/>
      <c r="J52" s="29"/>
    </row>
    <row r="53" spans="2:10">
      <c r="B53" s="89"/>
      <c r="C53" s="89"/>
      <c r="D53" s="99">
        <v>46249</v>
      </c>
      <c r="E53" s="90">
        <v>1500000</v>
      </c>
      <c r="F53" s="91">
        <v>2.4735344349769233</v>
      </c>
      <c r="G53" s="91">
        <v>2.4735344349769233</v>
      </c>
      <c r="H53" s="90">
        <v>1489272</v>
      </c>
      <c r="I53" s="90">
        <v>6156949984.7600002</v>
      </c>
      <c r="J53" s="92">
        <v>99.28479999999999</v>
      </c>
    </row>
    <row r="54" spans="2:10">
      <c r="B54" s="93">
        <v>44202</v>
      </c>
      <c r="C54" s="93">
        <v>44201</v>
      </c>
      <c r="D54" s="93">
        <v>46249</v>
      </c>
      <c r="E54" s="27">
        <v>900000</v>
      </c>
      <c r="F54" s="28">
        <v>2.3407</v>
      </c>
      <c r="G54" s="28">
        <v>2.3407</v>
      </c>
      <c r="H54" s="27">
        <v>899387</v>
      </c>
      <c r="I54" s="27">
        <v>3732239126.75</v>
      </c>
      <c r="J54" s="29">
        <v>99.931888888888892</v>
      </c>
    </row>
    <row r="55" spans="2:10">
      <c r="B55" s="93">
        <v>44216</v>
      </c>
      <c r="C55" s="93">
        <v>44215</v>
      </c>
      <c r="D55" s="93">
        <v>46249</v>
      </c>
      <c r="E55" s="27">
        <v>600000</v>
      </c>
      <c r="F55" s="28">
        <v>2.6779999999999999</v>
      </c>
      <c r="G55" s="28">
        <v>2.6779999999999999</v>
      </c>
      <c r="H55" s="27">
        <v>589885</v>
      </c>
      <c r="I55" s="27">
        <v>2424710858.0100002</v>
      </c>
      <c r="J55" s="29">
        <v>98.314166666666665</v>
      </c>
    </row>
    <row r="56" spans="2:10">
      <c r="B56" s="94"/>
      <c r="C56" s="94"/>
      <c r="D56" s="93"/>
      <c r="E56" s="27"/>
      <c r="F56" s="28"/>
      <c r="G56" s="28"/>
      <c r="H56" s="27"/>
      <c r="I56" s="27"/>
      <c r="J56" s="29"/>
    </row>
    <row r="57" spans="2:10">
      <c r="B57" s="89"/>
      <c r="C57" s="89"/>
      <c r="D57" s="99">
        <v>46980</v>
      </c>
      <c r="E57" s="90">
        <v>3000000</v>
      </c>
      <c r="F57" s="91">
        <v>3.1272669787087417</v>
      </c>
      <c r="G57" s="91">
        <v>3.1272669787087417</v>
      </c>
      <c r="H57" s="90">
        <v>2958686</v>
      </c>
      <c r="I57" s="90">
        <v>12377974059.880001</v>
      </c>
      <c r="J57" s="92">
        <v>98.622866666666667</v>
      </c>
    </row>
    <row r="58" spans="2:10">
      <c r="B58" s="93">
        <v>44209</v>
      </c>
      <c r="C58" s="93">
        <v>44208</v>
      </c>
      <c r="D58" s="93">
        <v>46980</v>
      </c>
      <c r="E58" s="27">
        <v>1200000</v>
      </c>
      <c r="F58" s="28">
        <v>3.0447000000000002</v>
      </c>
      <c r="G58" s="28">
        <v>3.0447000000000002</v>
      </c>
      <c r="H58" s="27">
        <v>1199995</v>
      </c>
      <c r="I58" s="27">
        <v>5035934399.9700003</v>
      </c>
      <c r="J58" s="29">
        <v>99.999583333333334</v>
      </c>
    </row>
    <row r="59" spans="2:10">
      <c r="B59" s="93">
        <v>44223</v>
      </c>
      <c r="C59" s="93">
        <v>44222</v>
      </c>
      <c r="D59" s="93">
        <v>46980</v>
      </c>
      <c r="E59" s="27">
        <v>1800000</v>
      </c>
      <c r="F59" s="28">
        <v>3.1839</v>
      </c>
      <c r="G59" s="28">
        <v>3.1839</v>
      </c>
      <c r="H59" s="27">
        <v>1758691</v>
      </c>
      <c r="I59" s="27">
        <v>7342039659.9099998</v>
      </c>
      <c r="J59" s="29">
        <v>97.70505555555556</v>
      </c>
    </row>
    <row r="60" spans="2:10">
      <c r="B60" s="94"/>
      <c r="C60" s="94"/>
      <c r="D60" s="93"/>
      <c r="E60" s="27"/>
      <c r="F60" s="28"/>
      <c r="G60" s="28"/>
      <c r="H60" s="27"/>
      <c r="I60" s="27"/>
      <c r="J60" s="29"/>
    </row>
    <row r="61" spans="2:10">
      <c r="B61" s="89"/>
      <c r="C61" s="89"/>
      <c r="D61" s="99">
        <v>47710</v>
      </c>
      <c r="E61" s="90">
        <v>1500000</v>
      </c>
      <c r="F61" s="91">
        <v>3.0848612880182062</v>
      </c>
      <c r="G61" s="91">
        <v>3.0848612880182062</v>
      </c>
      <c r="H61" s="90">
        <v>1291840</v>
      </c>
      <c r="I61" s="90">
        <v>5600389431.039999</v>
      </c>
      <c r="J61" s="92">
        <v>86.122666666666674</v>
      </c>
    </row>
    <row r="62" spans="2:10">
      <c r="B62" s="93">
        <v>44202</v>
      </c>
      <c r="C62" s="93">
        <v>44201</v>
      </c>
      <c r="D62" s="93">
        <v>47710</v>
      </c>
      <c r="E62" s="27">
        <v>600000</v>
      </c>
      <c r="F62" s="28">
        <v>2.89</v>
      </c>
      <c r="G62" s="28">
        <v>2.89</v>
      </c>
      <c r="H62" s="27">
        <v>500000</v>
      </c>
      <c r="I62" s="27">
        <v>2190079749.9899998</v>
      </c>
      <c r="J62" s="29">
        <v>83.333333333333343</v>
      </c>
    </row>
    <row r="63" spans="2:10">
      <c r="B63" s="93">
        <v>44216</v>
      </c>
      <c r="C63" s="93">
        <v>44215</v>
      </c>
      <c r="D63" s="93">
        <v>47710</v>
      </c>
      <c r="E63" s="27">
        <v>900000</v>
      </c>
      <c r="F63" s="28">
        <v>3.21</v>
      </c>
      <c r="G63" s="28">
        <v>3.21</v>
      </c>
      <c r="H63" s="27">
        <v>791840</v>
      </c>
      <c r="I63" s="27">
        <v>3410309681.0499997</v>
      </c>
      <c r="J63" s="29">
        <v>87.982222222222219</v>
      </c>
    </row>
    <row r="64" spans="2:10">
      <c r="B64" s="94"/>
      <c r="C64" s="94"/>
      <c r="D64" s="93"/>
      <c r="E64" s="27"/>
      <c r="F64" s="28"/>
      <c r="G64" s="28"/>
      <c r="H64" s="27"/>
      <c r="I64" s="27"/>
      <c r="J64" s="29"/>
    </row>
    <row r="65" spans="2:10">
      <c r="B65" s="89"/>
      <c r="C65" s="89"/>
      <c r="D65" s="99">
        <v>51363</v>
      </c>
      <c r="E65" s="90">
        <v>110000</v>
      </c>
      <c r="F65" s="91">
        <v>3.8704004171139035</v>
      </c>
      <c r="G65" s="91">
        <v>3.8704004171139035</v>
      </c>
      <c r="H65" s="90">
        <v>39090</v>
      </c>
      <c r="I65" s="90">
        <v>176711769.66</v>
      </c>
      <c r="J65" s="92">
        <v>35.536363636363639</v>
      </c>
    </row>
    <row r="66" spans="2:10">
      <c r="B66" s="93">
        <v>44209</v>
      </c>
      <c r="C66" s="93">
        <v>44208</v>
      </c>
      <c r="D66" s="93">
        <v>51363</v>
      </c>
      <c r="E66" s="27">
        <v>50000</v>
      </c>
      <c r="F66" s="28">
        <v>3.8</v>
      </c>
      <c r="G66" s="28">
        <v>3.8</v>
      </c>
      <c r="H66" s="27">
        <v>11500</v>
      </c>
      <c r="I66" s="27">
        <v>52305946.729999997</v>
      </c>
      <c r="J66" s="29">
        <v>23</v>
      </c>
    </row>
    <row r="67" spans="2:10">
      <c r="B67" s="93">
        <v>44223</v>
      </c>
      <c r="C67" s="93">
        <v>44222</v>
      </c>
      <c r="D67" s="93">
        <v>51363</v>
      </c>
      <c r="E67" s="27">
        <v>60000</v>
      </c>
      <c r="F67" s="28">
        <v>3.9</v>
      </c>
      <c r="G67" s="28">
        <v>3.9</v>
      </c>
      <c r="H67" s="27">
        <v>27590</v>
      </c>
      <c r="I67" s="27">
        <v>124405822.93000001</v>
      </c>
      <c r="J67" s="29">
        <v>45.983333333333334</v>
      </c>
    </row>
    <row r="68" spans="2:10">
      <c r="B68" s="94"/>
      <c r="C68" s="94"/>
      <c r="D68" s="93"/>
      <c r="E68" s="27"/>
      <c r="F68" s="28"/>
      <c r="G68" s="28"/>
      <c r="H68" s="27"/>
      <c r="I68" s="27"/>
      <c r="J68" s="29"/>
    </row>
    <row r="69" spans="2:10">
      <c r="B69" s="89"/>
      <c r="C69" s="89"/>
      <c r="D69" s="99">
        <v>56749</v>
      </c>
      <c r="E69" s="90">
        <v>420000</v>
      </c>
      <c r="F69" s="91">
        <v>4.0539531965143984</v>
      </c>
      <c r="G69" s="91">
        <v>4.0539531965143984</v>
      </c>
      <c r="H69" s="90">
        <v>396906</v>
      </c>
      <c r="I69" s="90">
        <v>1866124153.4999998</v>
      </c>
      <c r="J69" s="92">
        <v>94.501428571428576</v>
      </c>
    </row>
    <row r="70" spans="2:10">
      <c r="B70" s="93">
        <v>44202</v>
      </c>
      <c r="C70" s="93">
        <v>44201</v>
      </c>
      <c r="D70" s="93">
        <v>56749</v>
      </c>
      <c r="E70" s="27">
        <v>60000</v>
      </c>
      <c r="F70" s="28">
        <v>3.82</v>
      </c>
      <c r="G70" s="28">
        <v>3.82</v>
      </c>
      <c r="H70" s="27">
        <v>50005</v>
      </c>
      <c r="I70" s="27">
        <v>243128946.05000001</v>
      </c>
      <c r="J70" s="29">
        <v>83.341666666666669</v>
      </c>
    </row>
    <row r="71" spans="2:10">
      <c r="B71" s="93">
        <v>44216</v>
      </c>
      <c r="C71" s="93">
        <v>44215</v>
      </c>
      <c r="D71" s="93">
        <v>56749</v>
      </c>
      <c r="E71" s="27">
        <v>360000</v>
      </c>
      <c r="F71" s="28">
        <v>4.0890000000000004</v>
      </c>
      <c r="G71" s="28">
        <v>4.0890000000000004</v>
      </c>
      <c r="H71" s="27">
        <v>346901</v>
      </c>
      <c r="I71" s="27">
        <v>1622995207.4499998</v>
      </c>
      <c r="J71" s="29">
        <v>96.361388888888882</v>
      </c>
    </row>
    <row r="72" spans="2:10">
      <c r="B72" s="94"/>
      <c r="C72" s="93"/>
      <c r="D72" s="93"/>
      <c r="E72" s="27"/>
      <c r="F72" s="28"/>
      <c r="G72" s="28"/>
      <c r="H72" s="27"/>
      <c r="I72" s="27"/>
      <c r="J72" s="29"/>
    </row>
    <row r="73" spans="2:10">
      <c r="B73" s="84" t="s">
        <v>12</v>
      </c>
      <c r="C73" s="85"/>
      <c r="D73" s="84"/>
      <c r="E73" s="86">
        <v>13860000</v>
      </c>
      <c r="F73" s="87"/>
      <c r="G73" s="87"/>
      <c r="H73" s="86">
        <v>11999988</v>
      </c>
      <c r="I73" s="86">
        <v>13922449642.24</v>
      </c>
      <c r="J73" s="88">
        <v>86.58</v>
      </c>
    </row>
    <row r="74" spans="2:10">
      <c r="B74" s="89"/>
      <c r="C74" s="89"/>
      <c r="D74" s="99">
        <v>46388</v>
      </c>
      <c r="E74" s="90">
        <v>1100000</v>
      </c>
      <c r="F74" s="91">
        <v>6.9550382523359788</v>
      </c>
      <c r="G74" s="91">
        <v>6.9660295152576337</v>
      </c>
      <c r="H74" s="90">
        <v>1099994</v>
      </c>
      <c r="I74" s="90">
        <v>1262005404.22</v>
      </c>
      <c r="J74" s="92">
        <v>99.99945454545454</v>
      </c>
    </row>
    <row r="75" spans="2:10">
      <c r="B75" s="93">
        <v>44211</v>
      </c>
      <c r="C75" s="93">
        <v>44210</v>
      </c>
      <c r="D75" s="93">
        <v>46388</v>
      </c>
      <c r="E75" s="27">
        <v>500000</v>
      </c>
      <c r="F75" s="28">
        <v>7.0030000000000001</v>
      </c>
      <c r="G75" s="28">
        <v>7.0049999999999999</v>
      </c>
      <c r="H75" s="27">
        <v>500000</v>
      </c>
      <c r="I75" s="27">
        <v>571727531.20000005</v>
      </c>
      <c r="J75" s="29">
        <v>100</v>
      </c>
    </row>
    <row r="76" spans="2:10">
      <c r="B76" s="93">
        <v>44214</v>
      </c>
      <c r="C76" s="93">
        <v>44210</v>
      </c>
      <c r="D76" s="93">
        <v>46388</v>
      </c>
      <c r="E76" s="27">
        <v>100000</v>
      </c>
      <c r="F76" s="28">
        <v>7.0030000000000001</v>
      </c>
      <c r="G76" s="28">
        <v>7.0030000000000001</v>
      </c>
      <c r="H76" s="27">
        <v>99994</v>
      </c>
      <c r="I76" s="27">
        <v>114369359.72</v>
      </c>
      <c r="J76" s="29">
        <v>99.994</v>
      </c>
    </row>
    <row r="77" spans="2:10">
      <c r="B77" s="93">
        <v>44225</v>
      </c>
      <c r="C77" s="93">
        <v>44224</v>
      </c>
      <c r="D77" s="93">
        <v>46388</v>
      </c>
      <c r="E77" s="27">
        <v>500000</v>
      </c>
      <c r="F77" s="28">
        <v>6.8978999999999999</v>
      </c>
      <c r="G77" s="28">
        <v>6.92</v>
      </c>
      <c r="H77" s="27">
        <v>500000</v>
      </c>
      <c r="I77" s="27">
        <v>575908513.29999995</v>
      </c>
      <c r="J77" s="29">
        <v>100</v>
      </c>
    </row>
    <row r="78" spans="2:10">
      <c r="B78" s="94"/>
      <c r="C78" s="94"/>
      <c r="D78" s="93"/>
      <c r="E78" s="27"/>
      <c r="F78" s="28"/>
      <c r="G78" s="28"/>
      <c r="H78" s="27"/>
      <c r="I78" s="27"/>
      <c r="J78" s="29"/>
    </row>
    <row r="79" spans="2:10">
      <c r="B79" s="89"/>
      <c r="C79" s="89"/>
      <c r="D79" s="99">
        <v>47119</v>
      </c>
      <c r="E79" s="90">
        <v>10600000</v>
      </c>
      <c r="F79" s="91">
        <v>7.2827678863063445</v>
      </c>
      <c r="G79" s="91">
        <v>7.2903477276847024</v>
      </c>
      <c r="H79" s="90">
        <v>9099994</v>
      </c>
      <c r="I79" s="90">
        <v>10575016953.43</v>
      </c>
      <c r="J79" s="92">
        <v>85.849000000000004</v>
      </c>
    </row>
    <row r="80" spans="2:10">
      <c r="B80" s="93">
        <v>44204</v>
      </c>
      <c r="C80" s="93">
        <v>44203</v>
      </c>
      <c r="D80" s="93">
        <v>47119</v>
      </c>
      <c r="E80" s="27">
        <v>3500000</v>
      </c>
      <c r="F80" s="28">
        <v>7.0789</v>
      </c>
      <c r="G80" s="28">
        <v>7.0944000000000003</v>
      </c>
      <c r="H80" s="27">
        <v>3500000</v>
      </c>
      <c r="I80" s="27">
        <v>4105687401.6500001</v>
      </c>
      <c r="J80" s="29">
        <v>100</v>
      </c>
    </row>
    <row r="81" spans="2:10">
      <c r="B81" s="93">
        <v>44207</v>
      </c>
      <c r="C81" s="93">
        <v>44203</v>
      </c>
      <c r="D81" s="93">
        <v>47119</v>
      </c>
      <c r="E81" s="27">
        <v>700000</v>
      </c>
      <c r="F81" s="28">
        <v>7.0789</v>
      </c>
      <c r="G81" s="28">
        <v>7.0789</v>
      </c>
      <c r="H81" s="27">
        <v>0</v>
      </c>
      <c r="I81" s="27">
        <v>0</v>
      </c>
      <c r="J81" s="29">
        <v>0</v>
      </c>
    </row>
    <row r="82" spans="2:10">
      <c r="B82" s="93">
        <v>44211</v>
      </c>
      <c r="C82" s="93">
        <v>44210</v>
      </c>
      <c r="D82" s="93">
        <v>47119</v>
      </c>
      <c r="E82" s="27">
        <v>500000</v>
      </c>
      <c r="F82" s="28">
        <v>7.3879999999999999</v>
      </c>
      <c r="G82" s="28">
        <v>7.39</v>
      </c>
      <c r="H82" s="27">
        <v>500000</v>
      </c>
      <c r="I82" s="27">
        <v>577499397.70000005</v>
      </c>
      <c r="J82" s="29">
        <v>100</v>
      </c>
    </row>
    <row r="83" spans="2:10">
      <c r="B83" s="93">
        <v>44214</v>
      </c>
      <c r="C83" s="93">
        <v>44210</v>
      </c>
      <c r="D83" s="93">
        <v>47119</v>
      </c>
      <c r="E83" s="27">
        <v>100000</v>
      </c>
      <c r="F83" s="28">
        <v>7.3879999999999999</v>
      </c>
      <c r="G83" s="28">
        <v>7.3879999999999999</v>
      </c>
      <c r="H83" s="27">
        <v>99994</v>
      </c>
      <c r="I83" s="27">
        <v>115525619.98</v>
      </c>
      <c r="J83" s="29">
        <v>99.994</v>
      </c>
    </row>
    <row r="84" spans="2:10">
      <c r="B84" s="93">
        <v>44218</v>
      </c>
      <c r="C84" s="93">
        <v>44217</v>
      </c>
      <c r="D84" s="93">
        <v>47119</v>
      </c>
      <c r="E84" s="27">
        <v>4000000</v>
      </c>
      <c r="F84" s="28">
        <v>7.4333</v>
      </c>
      <c r="G84" s="28">
        <v>7.4359999999999999</v>
      </c>
      <c r="H84" s="27">
        <v>4000000</v>
      </c>
      <c r="I84" s="27">
        <v>4615181121.1000004</v>
      </c>
      <c r="J84" s="29">
        <v>100</v>
      </c>
    </row>
    <row r="85" spans="2:10">
      <c r="B85" s="93">
        <v>44221</v>
      </c>
      <c r="C85" s="93">
        <v>44217</v>
      </c>
      <c r="D85" s="93">
        <v>47119</v>
      </c>
      <c r="E85" s="27">
        <v>800000</v>
      </c>
      <c r="F85" s="28">
        <v>7.4333</v>
      </c>
      <c r="G85" s="28">
        <v>7.4333</v>
      </c>
      <c r="H85" s="27">
        <v>0</v>
      </c>
      <c r="I85" s="27">
        <v>0</v>
      </c>
      <c r="J85" s="29">
        <v>0</v>
      </c>
    </row>
    <row r="86" spans="2:10">
      <c r="B86" s="93">
        <v>44225</v>
      </c>
      <c r="C86" s="93">
        <v>44224</v>
      </c>
      <c r="D86" s="93">
        <v>47119</v>
      </c>
      <c r="E86" s="27">
        <v>1000000</v>
      </c>
      <c r="F86" s="28">
        <v>7.3425000000000002</v>
      </c>
      <c r="G86" s="28">
        <v>7.3449999999999998</v>
      </c>
      <c r="H86" s="27">
        <v>1000000</v>
      </c>
      <c r="I86" s="27">
        <v>1161123413</v>
      </c>
      <c r="J86" s="29">
        <v>100</v>
      </c>
    </row>
    <row r="87" spans="2:10">
      <c r="B87" s="94"/>
      <c r="C87" s="94"/>
      <c r="D87" s="93"/>
      <c r="E87" s="27"/>
      <c r="F87" s="28"/>
      <c r="G87" s="28"/>
      <c r="H87" s="27"/>
      <c r="I87" s="27"/>
      <c r="J87" s="29"/>
    </row>
    <row r="88" spans="2:10">
      <c r="B88" s="89"/>
      <c r="C88" s="89"/>
      <c r="D88" s="99">
        <v>47849</v>
      </c>
      <c r="E88" s="90">
        <v>2160000</v>
      </c>
      <c r="F88" s="91">
        <v>7.7097894901881796</v>
      </c>
      <c r="G88" s="91">
        <v>7.7293817011412305</v>
      </c>
      <c r="H88" s="90">
        <v>1800000</v>
      </c>
      <c r="I88" s="90">
        <v>2085427284.5899999</v>
      </c>
      <c r="J88" s="92">
        <v>83.333333333333343</v>
      </c>
    </row>
    <row r="89" spans="2:10">
      <c r="B89" s="93">
        <v>44204</v>
      </c>
      <c r="C89" s="95">
        <v>44203</v>
      </c>
      <c r="D89" s="93">
        <v>47849</v>
      </c>
      <c r="E89" s="27">
        <v>300000</v>
      </c>
      <c r="F89" s="28">
        <v>7.3440000000000003</v>
      </c>
      <c r="G89" s="28">
        <v>7.3498999999999999</v>
      </c>
      <c r="H89" s="27">
        <v>300000</v>
      </c>
      <c r="I89" s="27">
        <v>354875144.72000003</v>
      </c>
      <c r="J89" s="29">
        <v>100</v>
      </c>
    </row>
    <row r="90" spans="2:10">
      <c r="B90" s="93">
        <v>44207</v>
      </c>
      <c r="C90" s="95">
        <v>44203</v>
      </c>
      <c r="D90" s="93">
        <v>47849</v>
      </c>
      <c r="E90" s="27">
        <v>60000</v>
      </c>
      <c r="F90" s="28">
        <v>7.3440000000000003</v>
      </c>
      <c r="G90" s="28">
        <v>7.3440000000000003</v>
      </c>
      <c r="H90" s="27">
        <v>0</v>
      </c>
      <c r="I90" s="27">
        <v>0</v>
      </c>
      <c r="J90" s="29">
        <v>0</v>
      </c>
    </row>
    <row r="91" spans="2:10">
      <c r="B91" s="93">
        <v>44218</v>
      </c>
      <c r="C91" s="95">
        <v>44217</v>
      </c>
      <c r="D91" s="93">
        <v>47849</v>
      </c>
      <c r="E91" s="27">
        <v>1500000</v>
      </c>
      <c r="F91" s="28">
        <v>7.7847999999999997</v>
      </c>
      <c r="G91" s="28">
        <v>7.8071999999999999</v>
      </c>
      <c r="H91" s="27">
        <v>1500000</v>
      </c>
      <c r="I91" s="27">
        <v>1730552139.8699999</v>
      </c>
      <c r="J91" s="29">
        <v>100</v>
      </c>
    </row>
    <row r="92" spans="2:10">
      <c r="B92" s="93">
        <v>44221</v>
      </c>
      <c r="C92" s="95">
        <v>44217</v>
      </c>
      <c r="D92" s="93">
        <v>47849</v>
      </c>
      <c r="E92" s="27">
        <v>300000</v>
      </c>
      <c r="F92" s="28">
        <v>7.7847999999999997</v>
      </c>
      <c r="G92" s="28">
        <v>7.7847999999999997</v>
      </c>
      <c r="H92" s="27">
        <v>0</v>
      </c>
      <c r="I92" s="27">
        <v>0</v>
      </c>
      <c r="J92" s="29">
        <v>0</v>
      </c>
    </row>
    <row r="93" spans="2:10">
      <c r="B93" s="96"/>
      <c r="C93" s="94"/>
      <c r="D93" s="94"/>
      <c r="E93" s="94"/>
      <c r="F93" s="94"/>
      <c r="G93" s="94"/>
      <c r="H93" s="94"/>
      <c r="I93" s="94"/>
      <c r="J93" s="29"/>
    </row>
    <row r="94" spans="2:10">
      <c r="B94" s="97"/>
      <c r="C94" s="98"/>
      <c r="D94" s="98"/>
      <c r="E94" s="98">
        <v>114690000</v>
      </c>
      <c r="F94" s="98"/>
      <c r="G94" s="98"/>
      <c r="H94" s="98">
        <v>95151064</v>
      </c>
      <c r="I94" s="98">
        <v>152932643357.62</v>
      </c>
      <c r="J94" s="98">
        <v>82.963696922137942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3"/>
  <dimension ref="B1:J97"/>
  <sheetViews>
    <sheetView zoomScale="85" zoomScaleNormal="85" workbookViewId="0"/>
  </sheetViews>
  <sheetFormatPr defaultRowHeight="15"/>
  <cols>
    <col min="2" max="2" width="14.7109375" customWidth="1"/>
    <col min="3" max="3" width="17.5703125" bestFit="1" customWidth="1"/>
    <col min="4" max="4" width="19" bestFit="1" customWidth="1"/>
    <col min="5" max="5" width="11.7109375" bestFit="1" customWidth="1"/>
    <col min="6" max="6" width="11" bestFit="1" customWidth="1"/>
    <col min="7" max="7" width="12.7109375" bestFit="1" customWidth="1"/>
    <col min="8" max="8" width="11.7109375" bestFit="1" customWidth="1"/>
    <col min="9" max="9" width="16.42578125" bestFit="1" customWidth="1"/>
    <col min="10" max="10" width="17.28515625" bestFit="1" customWidth="1"/>
  </cols>
  <sheetData>
    <row r="1" spans="2:10">
      <c r="B1" s="81" t="s">
        <v>24</v>
      </c>
      <c r="C1" s="82"/>
      <c r="D1" s="82"/>
      <c r="E1" s="82"/>
      <c r="F1" s="82"/>
      <c r="G1" s="82"/>
      <c r="H1" s="82"/>
      <c r="I1" s="82"/>
      <c r="J1" s="82"/>
    </row>
    <row r="2" spans="2:10">
      <c r="B2" s="82"/>
      <c r="C2" s="82"/>
      <c r="D2" s="82"/>
      <c r="E2" s="82"/>
      <c r="F2" s="82"/>
      <c r="G2" s="82"/>
      <c r="H2" s="82"/>
      <c r="I2" s="82"/>
      <c r="J2" s="82"/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7" t="s">
        <v>9</v>
      </c>
      <c r="C5" s="108"/>
      <c r="D5" s="107"/>
      <c r="E5" s="109">
        <v>4980000</v>
      </c>
      <c r="F5" s="110"/>
      <c r="G5" s="110"/>
      <c r="H5" s="109">
        <v>2004028</v>
      </c>
      <c r="I5" s="109">
        <v>21344304506.940002</v>
      </c>
      <c r="J5" s="111">
        <v>40.241526104417666</v>
      </c>
    </row>
    <row r="6" spans="2:10">
      <c r="B6" s="100"/>
      <c r="C6" s="100"/>
      <c r="D6" s="101">
        <v>46447</v>
      </c>
      <c r="E6" s="102">
        <v>2533375</v>
      </c>
      <c r="F6" s="103">
        <v>0.33090482707072755</v>
      </c>
      <c r="G6" s="103">
        <v>0.33090482707072755</v>
      </c>
      <c r="H6" s="102">
        <v>1209308</v>
      </c>
      <c r="I6" s="102">
        <v>12783566775.150002</v>
      </c>
      <c r="J6" s="104">
        <v>47.735056989194256</v>
      </c>
    </row>
    <row r="7" spans="2:10">
      <c r="B7" s="112">
        <v>44231</v>
      </c>
      <c r="C7" s="112">
        <v>44232</v>
      </c>
      <c r="D7" s="113">
        <v>46447</v>
      </c>
      <c r="E7" s="114">
        <v>863900</v>
      </c>
      <c r="F7" s="115">
        <v>0.32919999999999999</v>
      </c>
      <c r="G7" s="115">
        <v>0.32919999999999999</v>
      </c>
      <c r="H7" s="114">
        <v>613837</v>
      </c>
      <c r="I7" s="114">
        <v>6487091164.1999998</v>
      </c>
      <c r="J7" s="116">
        <v>71.054172936682491</v>
      </c>
    </row>
    <row r="8" spans="2:10">
      <c r="B8" s="112">
        <v>44238</v>
      </c>
      <c r="C8" s="112">
        <v>44239</v>
      </c>
      <c r="D8" s="113">
        <v>46447</v>
      </c>
      <c r="E8" s="114">
        <v>566440</v>
      </c>
      <c r="F8" s="115">
        <v>0.33</v>
      </c>
      <c r="G8" s="115">
        <v>0.33</v>
      </c>
      <c r="H8" s="114">
        <v>197499</v>
      </c>
      <c r="I8" s="114">
        <v>2088007213.6400001</v>
      </c>
      <c r="J8" s="116">
        <v>34.866711390438525</v>
      </c>
    </row>
    <row r="9" spans="2:10">
      <c r="B9" s="112">
        <v>44245</v>
      </c>
      <c r="C9" s="112">
        <v>44246</v>
      </c>
      <c r="D9" s="113">
        <v>46447</v>
      </c>
      <c r="E9" s="114">
        <v>560069</v>
      </c>
      <c r="F9" s="115">
        <v>0.33300000000000002</v>
      </c>
      <c r="G9" s="115">
        <v>0.33300000000000002</v>
      </c>
      <c r="H9" s="114">
        <v>202672</v>
      </c>
      <c r="I9" s="114">
        <v>2142875888.2900002</v>
      </c>
      <c r="J9" s="116">
        <v>36.186969819790058</v>
      </c>
    </row>
    <row r="10" spans="2:10">
      <c r="B10" s="112">
        <v>44252</v>
      </c>
      <c r="C10" s="117">
        <v>44253</v>
      </c>
      <c r="D10" s="113">
        <v>46447</v>
      </c>
      <c r="E10" s="114">
        <v>542966</v>
      </c>
      <c r="F10" s="115">
        <v>0.33500000000000002</v>
      </c>
      <c r="G10" s="115">
        <v>0.33500000000000002</v>
      </c>
      <c r="H10" s="114">
        <v>195300</v>
      </c>
      <c r="I10" s="114">
        <v>2065592509.02</v>
      </c>
      <c r="J10" s="116">
        <v>35.969103037759268</v>
      </c>
    </row>
    <row r="11" spans="2:10">
      <c r="B11" s="118"/>
      <c r="C11" s="118"/>
      <c r="D11" s="113"/>
      <c r="E11" s="114"/>
      <c r="F11" s="115"/>
      <c r="G11" s="115"/>
      <c r="H11" s="114"/>
      <c r="I11" s="114"/>
      <c r="J11" s="116"/>
    </row>
    <row r="12" spans="2:10">
      <c r="B12" s="100"/>
      <c r="C12" s="100"/>
      <c r="D12" s="101">
        <v>44621</v>
      </c>
      <c r="E12" s="102">
        <v>2446625</v>
      </c>
      <c r="F12" s="103">
        <v>0.12657074303030919</v>
      </c>
      <c r="G12" s="103">
        <v>0.12657074303030919</v>
      </c>
      <c r="H12" s="102">
        <v>794720</v>
      </c>
      <c r="I12" s="102">
        <v>8560737731.7900009</v>
      </c>
      <c r="J12" s="104">
        <v>32.482297041843353</v>
      </c>
    </row>
    <row r="13" spans="2:10">
      <c r="B13" s="112">
        <v>44231</v>
      </c>
      <c r="C13" s="112">
        <v>44232</v>
      </c>
      <c r="D13" s="113">
        <v>44621</v>
      </c>
      <c r="E13" s="114">
        <v>786100</v>
      </c>
      <c r="F13" s="115">
        <v>0.12039999999999999</v>
      </c>
      <c r="G13" s="115">
        <v>0.12039999999999999</v>
      </c>
      <c r="H13" s="114">
        <v>188376</v>
      </c>
      <c r="I13" s="114">
        <v>2028102663.53</v>
      </c>
      <c r="J13" s="116">
        <v>23.963363439765935</v>
      </c>
    </row>
    <row r="14" spans="2:10">
      <c r="B14" s="112">
        <v>44238</v>
      </c>
      <c r="C14" s="112">
        <v>44239</v>
      </c>
      <c r="D14" s="113">
        <v>44621</v>
      </c>
      <c r="E14" s="114">
        <v>543560</v>
      </c>
      <c r="F14" s="115">
        <v>0.123</v>
      </c>
      <c r="G14" s="115">
        <v>0.123</v>
      </c>
      <c r="H14" s="114">
        <v>131612</v>
      </c>
      <c r="I14" s="114">
        <v>1417492370.6900001</v>
      </c>
      <c r="J14" s="116">
        <v>24.212966369857973</v>
      </c>
    </row>
    <row r="15" spans="2:10">
      <c r="B15" s="112">
        <v>44245</v>
      </c>
      <c r="C15" s="112">
        <v>44246</v>
      </c>
      <c r="D15" s="113">
        <v>44621</v>
      </c>
      <c r="E15" s="114">
        <v>549931</v>
      </c>
      <c r="F15" s="115">
        <v>0.125</v>
      </c>
      <c r="G15" s="115">
        <v>0.125</v>
      </c>
      <c r="H15" s="114">
        <v>170032</v>
      </c>
      <c r="I15" s="114">
        <v>1831684220.6300001</v>
      </c>
      <c r="J15" s="116">
        <v>30.918787993402809</v>
      </c>
    </row>
    <row r="16" spans="2:10">
      <c r="B16" s="112">
        <v>44252</v>
      </c>
      <c r="C16" s="117">
        <v>44253</v>
      </c>
      <c r="D16" s="113">
        <v>44621</v>
      </c>
      <c r="E16" s="114">
        <v>567034</v>
      </c>
      <c r="F16" s="115">
        <v>0.1328</v>
      </c>
      <c r="G16" s="115">
        <v>0.1328</v>
      </c>
      <c r="H16" s="114">
        <v>304700</v>
      </c>
      <c r="I16" s="114">
        <v>3283458476.9400001</v>
      </c>
      <c r="J16" s="116">
        <v>53.735754822462148</v>
      </c>
    </row>
    <row r="17" spans="2:10">
      <c r="B17" s="118"/>
      <c r="C17" s="118"/>
      <c r="D17" s="113"/>
      <c r="E17" s="114"/>
      <c r="F17" s="115"/>
      <c r="G17" s="115"/>
      <c r="H17" s="114"/>
      <c r="I17" s="114"/>
      <c r="J17" s="116"/>
    </row>
    <row r="18" spans="2:10">
      <c r="B18" s="107" t="s">
        <v>10</v>
      </c>
      <c r="C18" s="108"/>
      <c r="D18" s="107"/>
      <c r="E18" s="109">
        <v>74000000</v>
      </c>
      <c r="F18" s="110"/>
      <c r="G18" s="110"/>
      <c r="H18" s="109">
        <v>63982976</v>
      </c>
      <c r="I18" s="109">
        <v>58892866089.709999</v>
      </c>
      <c r="J18" s="111">
        <v>86.463481081081085</v>
      </c>
    </row>
    <row r="19" spans="2:10">
      <c r="B19" s="100"/>
      <c r="C19" s="100"/>
      <c r="D19" s="101">
        <v>44470</v>
      </c>
      <c r="E19" s="102">
        <v>16100000</v>
      </c>
      <c r="F19" s="103">
        <v>3.0669404300867682</v>
      </c>
      <c r="G19" s="103">
        <v>3.0712611162184498</v>
      </c>
      <c r="H19" s="102">
        <v>14999990</v>
      </c>
      <c r="I19" s="102">
        <v>14722430279.110001</v>
      </c>
      <c r="J19" s="104">
        <v>93.167639751552798</v>
      </c>
    </row>
    <row r="20" spans="2:10">
      <c r="B20" s="112">
        <v>44224</v>
      </c>
      <c r="C20" s="112">
        <v>44228</v>
      </c>
      <c r="D20" s="113">
        <v>44470</v>
      </c>
      <c r="E20" s="114">
        <v>2000000</v>
      </c>
      <c r="F20" s="115">
        <v>3.0099</v>
      </c>
      <c r="G20" s="115">
        <v>3.0099</v>
      </c>
      <c r="H20" s="114">
        <v>1999990</v>
      </c>
      <c r="I20" s="114">
        <v>1960838597.6600001</v>
      </c>
      <c r="J20" s="116">
        <v>99.999499999999998</v>
      </c>
    </row>
    <row r="21" spans="2:10">
      <c r="B21" s="112">
        <v>44238</v>
      </c>
      <c r="C21" s="112">
        <v>44239</v>
      </c>
      <c r="D21" s="113">
        <v>44470</v>
      </c>
      <c r="E21" s="114">
        <v>5000000</v>
      </c>
      <c r="F21" s="115">
        <v>2.9698000000000002</v>
      </c>
      <c r="G21" s="115">
        <v>2.9729999999999999</v>
      </c>
      <c r="H21" s="114">
        <v>5000000</v>
      </c>
      <c r="I21" s="114">
        <v>4908520319.0500002</v>
      </c>
      <c r="J21" s="116">
        <v>100</v>
      </c>
    </row>
    <row r="22" spans="2:10">
      <c r="B22" s="112">
        <v>44238</v>
      </c>
      <c r="C22" s="112">
        <v>44244</v>
      </c>
      <c r="D22" s="113">
        <v>44470</v>
      </c>
      <c r="E22" s="114">
        <v>1100000</v>
      </c>
      <c r="F22" s="115">
        <v>2.9698000000000002</v>
      </c>
      <c r="G22" s="115">
        <v>2.9698000000000002</v>
      </c>
      <c r="H22" s="114">
        <v>0</v>
      </c>
      <c r="I22" s="114">
        <v>0</v>
      </c>
      <c r="J22" s="116">
        <v>0</v>
      </c>
    </row>
    <row r="23" spans="2:10">
      <c r="B23" s="112">
        <v>44252</v>
      </c>
      <c r="C23" s="117">
        <v>44253</v>
      </c>
      <c r="D23" s="113">
        <v>44470</v>
      </c>
      <c r="E23" s="114">
        <v>8000000</v>
      </c>
      <c r="F23" s="115">
        <v>3.1419000000000001</v>
      </c>
      <c r="G23" s="115">
        <v>3.1480000000000001</v>
      </c>
      <c r="H23" s="114">
        <v>8000000</v>
      </c>
      <c r="I23" s="114">
        <v>7853071362.3999996</v>
      </c>
      <c r="J23" s="116">
        <v>100</v>
      </c>
    </row>
    <row r="24" spans="2:10">
      <c r="B24" s="118"/>
      <c r="C24" s="118"/>
      <c r="D24" s="113"/>
      <c r="E24" s="114"/>
      <c r="F24" s="115"/>
      <c r="G24" s="115"/>
      <c r="H24" s="114"/>
      <c r="I24" s="114"/>
      <c r="J24" s="116"/>
    </row>
    <row r="25" spans="2:10">
      <c r="B25" s="100"/>
      <c r="C25" s="100"/>
      <c r="D25" s="101">
        <v>44652</v>
      </c>
      <c r="E25" s="102">
        <v>12100000</v>
      </c>
      <c r="F25" s="103">
        <v>3.9588025189594989</v>
      </c>
      <c r="G25" s="103">
        <v>3.9636524731163667</v>
      </c>
      <c r="H25" s="102">
        <v>10000000</v>
      </c>
      <c r="I25" s="102">
        <v>9570487370.2399998</v>
      </c>
      <c r="J25" s="104">
        <v>82.644628099173559</v>
      </c>
    </row>
    <row r="26" spans="2:10">
      <c r="B26" s="112">
        <v>44231</v>
      </c>
      <c r="C26" s="112">
        <v>44232</v>
      </c>
      <c r="D26" s="113">
        <v>44652</v>
      </c>
      <c r="E26" s="114">
        <v>5000000</v>
      </c>
      <c r="F26" s="115">
        <v>3.9066000000000001</v>
      </c>
      <c r="G26" s="115">
        <v>3.9123999999999999</v>
      </c>
      <c r="H26" s="114">
        <v>5000000</v>
      </c>
      <c r="I26" s="114">
        <v>4785012768.7399998</v>
      </c>
      <c r="J26" s="116">
        <v>100</v>
      </c>
    </row>
    <row r="27" spans="2:10">
      <c r="B27" s="112">
        <v>44231</v>
      </c>
      <c r="C27" s="112">
        <v>44235</v>
      </c>
      <c r="D27" s="113">
        <v>44652</v>
      </c>
      <c r="E27" s="114">
        <v>1000000</v>
      </c>
      <c r="F27" s="115">
        <v>3.9066000000000001</v>
      </c>
      <c r="G27" s="115">
        <v>3.9066000000000001</v>
      </c>
      <c r="H27" s="114">
        <v>0</v>
      </c>
      <c r="I27" s="114">
        <v>0</v>
      </c>
      <c r="J27" s="116">
        <v>0</v>
      </c>
    </row>
    <row r="28" spans="2:10">
      <c r="B28" s="112">
        <v>44245</v>
      </c>
      <c r="C28" s="112">
        <v>44246</v>
      </c>
      <c r="D28" s="113">
        <v>44652</v>
      </c>
      <c r="E28" s="114">
        <v>5000000</v>
      </c>
      <c r="F28" s="115">
        <v>4.0110000000000001</v>
      </c>
      <c r="G28" s="115">
        <v>4.0148999999999999</v>
      </c>
      <c r="H28" s="114">
        <v>5000000</v>
      </c>
      <c r="I28" s="114">
        <v>4785474601.5</v>
      </c>
      <c r="J28" s="116">
        <v>100</v>
      </c>
    </row>
    <row r="29" spans="2:10">
      <c r="B29" s="112">
        <v>44245</v>
      </c>
      <c r="C29" s="117">
        <v>44249</v>
      </c>
      <c r="D29" s="113">
        <v>44652</v>
      </c>
      <c r="E29" s="114">
        <v>1100000</v>
      </c>
      <c r="F29" s="115">
        <v>4.0110000000000001</v>
      </c>
      <c r="G29" s="115">
        <v>4.0110000000000001</v>
      </c>
      <c r="H29" s="114">
        <v>0</v>
      </c>
      <c r="I29" s="114">
        <v>0</v>
      </c>
      <c r="J29" s="116">
        <v>0</v>
      </c>
    </row>
    <row r="30" spans="2:10">
      <c r="B30" s="118"/>
      <c r="C30" s="118"/>
      <c r="D30" s="113"/>
      <c r="E30" s="114"/>
      <c r="F30" s="115"/>
      <c r="G30" s="115"/>
      <c r="H30" s="114"/>
      <c r="I30" s="114"/>
      <c r="J30" s="116"/>
    </row>
    <row r="31" spans="2:10">
      <c r="B31" s="100"/>
      <c r="C31" s="100"/>
      <c r="D31" s="101">
        <v>44927</v>
      </c>
      <c r="E31" s="102">
        <v>35500000</v>
      </c>
      <c r="F31" s="103">
        <v>5.3169530894525456</v>
      </c>
      <c r="G31" s="103">
        <v>5.3248360660576308</v>
      </c>
      <c r="H31" s="102">
        <v>31199990</v>
      </c>
      <c r="I31" s="102">
        <v>28322162842.010002</v>
      </c>
      <c r="J31" s="104">
        <v>87.887295774647896</v>
      </c>
    </row>
    <row r="32" spans="2:10">
      <c r="B32" s="112">
        <v>44224</v>
      </c>
      <c r="C32" s="112">
        <v>44228</v>
      </c>
      <c r="D32" s="113">
        <v>44927</v>
      </c>
      <c r="E32" s="114">
        <v>1200000</v>
      </c>
      <c r="F32" s="115">
        <v>5.1940999999999997</v>
      </c>
      <c r="G32" s="115">
        <v>5.1940999999999997</v>
      </c>
      <c r="H32" s="114">
        <v>1199990</v>
      </c>
      <c r="I32" s="114">
        <v>1089217837.03</v>
      </c>
      <c r="J32" s="116">
        <v>99.999166666666667</v>
      </c>
    </row>
    <row r="33" spans="2:10">
      <c r="B33" s="112">
        <v>44231</v>
      </c>
      <c r="C33" s="112">
        <v>44232</v>
      </c>
      <c r="D33" s="113">
        <v>44927</v>
      </c>
      <c r="E33" s="114">
        <v>5000000</v>
      </c>
      <c r="F33" s="115">
        <v>5.0727000000000002</v>
      </c>
      <c r="G33" s="115">
        <v>5.0829000000000004</v>
      </c>
      <c r="H33" s="114">
        <v>5000000</v>
      </c>
      <c r="I33" s="114">
        <v>4552050983.0900002</v>
      </c>
      <c r="J33" s="116">
        <v>100</v>
      </c>
    </row>
    <row r="34" spans="2:10">
      <c r="B34" s="112">
        <v>44231</v>
      </c>
      <c r="C34" s="112">
        <v>44235</v>
      </c>
      <c r="D34" s="113">
        <v>44927</v>
      </c>
      <c r="E34" s="114">
        <v>1000000</v>
      </c>
      <c r="F34" s="115">
        <v>5.0727000000000002</v>
      </c>
      <c r="G34" s="115">
        <v>5.0727000000000002</v>
      </c>
      <c r="H34" s="114">
        <v>0</v>
      </c>
      <c r="I34" s="114">
        <v>0</v>
      </c>
      <c r="J34" s="116">
        <v>0</v>
      </c>
    </row>
    <row r="35" spans="2:10">
      <c r="B35" s="112">
        <v>44238</v>
      </c>
      <c r="C35" s="112">
        <v>44239</v>
      </c>
      <c r="D35" s="113">
        <v>44927</v>
      </c>
      <c r="E35" s="114">
        <v>8000000</v>
      </c>
      <c r="F35" s="115">
        <v>5.1280999999999999</v>
      </c>
      <c r="G35" s="115">
        <v>5.1398000000000001</v>
      </c>
      <c r="H35" s="114">
        <v>8000000</v>
      </c>
      <c r="I35" s="114">
        <v>7283225015.8199997</v>
      </c>
      <c r="J35" s="116">
        <v>100</v>
      </c>
    </row>
    <row r="36" spans="2:10">
      <c r="B36" s="112">
        <v>44238</v>
      </c>
      <c r="C36" s="112">
        <v>44244</v>
      </c>
      <c r="D36" s="113">
        <v>44927</v>
      </c>
      <c r="E36" s="114">
        <v>1760000</v>
      </c>
      <c r="F36" s="115">
        <v>5.1280999999999999</v>
      </c>
      <c r="G36" s="115">
        <v>5.1280999999999999</v>
      </c>
      <c r="H36" s="114">
        <v>0</v>
      </c>
      <c r="I36" s="114">
        <v>0</v>
      </c>
      <c r="J36" s="116">
        <v>0</v>
      </c>
    </row>
    <row r="37" spans="2:10">
      <c r="B37" s="112">
        <v>44245</v>
      </c>
      <c r="C37" s="112">
        <v>44246</v>
      </c>
      <c r="D37" s="113">
        <v>44927</v>
      </c>
      <c r="E37" s="114">
        <v>7000000</v>
      </c>
      <c r="F37" s="115">
        <v>5.3319999999999999</v>
      </c>
      <c r="G37" s="115">
        <v>5.3440000000000003</v>
      </c>
      <c r="H37" s="114">
        <v>7000000</v>
      </c>
      <c r="I37" s="114">
        <v>6353617190.8800001</v>
      </c>
      <c r="J37" s="116">
        <v>100</v>
      </c>
    </row>
    <row r="38" spans="2:10">
      <c r="B38" s="112">
        <v>44245</v>
      </c>
      <c r="C38" s="112">
        <v>44249</v>
      </c>
      <c r="D38" s="113">
        <v>44927</v>
      </c>
      <c r="E38" s="114">
        <v>1540000</v>
      </c>
      <c r="F38" s="115">
        <v>5.3319999999999999</v>
      </c>
      <c r="G38" s="115">
        <v>5.3319999999999999</v>
      </c>
      <c r="H38" s="114">
        <v>0</v>
      </c>
      <c r="I38" s="114">
        <v>0</v>
      </c>
      <c r="J38" s="116">
        <v>0</v>
      </c>
    </row>
    <row r="39" spans="2:10">
      <c r="B39" s="112">
        <v>44252</v>
      </c>
      <c r="C39" s="117">
        <v>44253</v>
      </c>
      <c r="D39" s="113">
        <v>44927</v>
      </c>
      <c r="E39" s="114">
        <v>10000000</v>
      </c>
      <c r="F39" s="115">
        <v>5.5961999999999996</v>
      </c>
      <c r="G39" s="115">
        <v>5.5979000000000001</v>
      </c>
      <c r="H39" s="114">
        <v>10000000</v>
      </c>
      <c r="I39" s="114">
        <v>9044051815.1900005</v>
      </c>
      <c r="J39" s="116">
        <v>100</v>
      </c>
    </row>
    <row r="40" spans="2:10">
      <c r="B40" s="118"/>
      <c r="C40" s="118"/>
      <c r="D40" s="113"/>
      <c r="E40" s="114"/>
      <c r="F40" s="115"/>
      <c r="G40" s="115"/>
      <c r="H40" s="114"/>
      <c r="I40" s="114"/>
      <c r="J40" s="116"/>
    </row>
    <row r="41" spans="2:10">
      <c r="B41" s="100"/>
      <c r="C41" s="100"/>
      <c r="D41" s="101">
        <v>45474</v>
      </c>
      <c r="E41" s="102">
        <v>10300000</v>
      </c>
      <c r="F41" s="103">
        <v>6.622179750950945</v>
      </c>
      <c r="G41" s="103">
        <v>6.6313379838262954</v>
      </c>
      <c r="H41" s="102">
        <v>7782996</v>
      </c>
      <c r="I41" s="102">
        <v>6277785598.3499994</v>
      </c>
      <c r="J41" s="104">
        <v>75.563067961165046</v>
      </c>
    </row>
    <row r="42" spans="2:10">
      <c r="B42" s="112">
        <v>44224</v>
      </c>
      <c r="C42" s="112">
        <v>44228</v>
      </c>
      <c r="D42" s="113">
        <v>45474</v>
      </c>
      <c r="E42" s="114">
        <v>200000</v>
      </c>
      <c r="F42" s="115">
        <v>6.4997999999999996</v>
      </c>
      <c r="G42" s="115">
        <v>6.4997999999999996</v>
      </c>
      <c r="H42" s="114">
        <v>199996</v>
      </c>
      <c r="I42" s="114">
        <v>161521657.97999999</v>
      </c>
      <c r="J42" s="116">
        <v>99.998000000000005</v>
      </c>
    </row>
    <row r="43" spans="2:10">
      <c r="B43" s="112">
        <v>44231</v>
      </c>
      <c r="C43" s="112">
        <v>44232</v>
      </c>
      <c r="D43" s="113">
        <v>45474</v>
      </c>
      <c r="E43" s="114">
        <v>2500000</v>
      </c>
      <c r="F43" s="115">
        <v>6.3258000000000001</v>
      </c>
      <c r="G43" s="115">
        <v>6.33</v>
      </c>
      <c r="H43" s="114">
        <v>1184900</v>
      </c>
      <c r="I43" s="114">
        <v>963214790.57000005</v>
      </c>
      <c r="J43" s="116">
        <v>47.396000000000001</v>
      </c>
    </row>
    <row r="44" spans="2:10">
      <c r="B44" s="112">
        <v>44238</v>
      </c>
      <c r="C44" s="112">
        <v>44239</v>
      </c>
      <c r="D44" s="113">
        <v>45474</v>
      </c>
      <c r="E44" s="114">
        <v>3000000</v>
      </c>
      <c r="F44" s="115">
        <v>6.4682000000000004</v>
      </c>
      <c r="G44" s="115">
        <v>6.4819000000000004</v>
      </c>
      <c r="H44" s="114">
        <v>3000000</v>
      </c>
      <c r="I44" s="114">
        <v>2430744083.75</v>
      </c>
      <c r="J44" s="116">
        <v>100</v>
      </c>
    </row>
    <row r="45" spans="2:10">
      <c r="B45" s="112">
        <v>44238</v>
      </c>
      <c r="C45" s="112">
        <v>44244</v>
      </c>
      <c r="D45" s="113">
        <v>45474</v>
      </c>
      <c r="E45" s="114">
        <v>660000</v>
      </c>
      <c r="F45" s="115">
        <v>6.4682000000000004</v>
      </c>
      <c r="G45" s="115">
        <v>6.4682000000000004</v>
      </c>
      <c r="H45" s="114">
        <v>0</v>
      </c>
      <c r="I45" s="114">
        <v>0</v>
      </c>
      <c r="J45" s="116">
        <v>0</v>
      </c>
    </row>
    <row r="46" spans="2:10">
      <c r="B46" s="112">
        <v>44245</v>
      </c>
      <c r="C46" s="112">
        <v>44246</v>
      </c>
      <c r="D46" s="113">
        <v>45474</v>
      </c>
      <c r="E46" s="114">
        <v>2000000</v>
      </c>
      <c r="F46" s="115">
        <v>6.7077</v>
      </c>
      <c r="G46" s="115">
        <v>6.7168999999999999</v>
      </c>
      <c r="H46" s="114">
        <v>1898100</v>
      </c>
      <c r="I46" s="114">
        <v>1527553791.8499999</v>
      </c>
      <c r="J46" s="116">
        <v>94.905000000000001</v>
      </c>
    </row>
    <row r="47" spans="2:10">
      <c r="B47" s="112">
        <v>44245</v>
      </c>
      <c r="C47" s="112">
        <v>44249</v>
      </c>
      <c r="D47" s="113">
        <v>45474</v>
      </c>
      <c r="E47" s="114">
        <v>440000</v>
      </c>
      <c r="F47" s="115">
        <v>6.7077</v>
      </c>
      <c r="G47" s="115">
        <v>6.7077</v>
      </c>
      <c r="H47" s="114">
        <v>0</v>
      </c>
      <c r="I47" s="114">
        <v>0</v>
      </c>
      <c r="J47" s="116">
        <v>0</v>
      </c>
    </row>
    <row r="48" spans="2:10">
      <c r="B48" s="112">
        <v>44252</v>
      </c>
      <c r="C48" s="117">
        <v>44253</v>
      </c>
      <c r="D48" s="113">
        <v>45474</v>
      </c>
      <c r="E48" s="114">
        <v>1500000</v>
      </c>
      <c r="F48" s="115">
        <v>7.0815999999999999</v>
      </c>
      <c r="G48" s="115">
        <v>7.0867000000000004</v>
      </c>
      <c r="H48" s="114">
        <v>1500000</v>
      </c>
      <c r="I48" s="114">
        <v>1194751274.2</v>
      </c>
      <c r="J48" s="116">
        <v>100</v>
      </c>
    </row>
    <row r="49" spans="2:10">
      <c r="B49" s="118"/>
      <c r="C49" s="118"/>
      <c r="D49" s="113"/>
      <c r="E49" s="114"/>
      <c r="F49" s="115"/>
      <c r="G49" s="115"/>
      <c r="H49" s="114"/>
      <c r="I49" s="114"/>
      <c r="J49" s="116"/>
    </row>
    <row r="50" spans="2:10">
      <c r="B50" s="107" t="s">
        <v>11</v>
      </c>
      <c r="C50" s="108"/>
      <c r="D50" s="107"/>
      <c r="E50" s="109">
        <v>7236000</v>
      </c>
      <c r="F50" s="110"/>
      <c r="G50" s="110"/>
      <c r="H50" s="109">
        <v>6926495</v>
      </c>
      <c r="I50" s="109">
        <v>29342521685.609993</v>
      </c>
      <c r="J50" s="111">
        <v>95.722705914870104</v>
      </c>
    </row>
    <row r="51" spans="2:10">
      <c r="B51" s="100"/>
      <c r="C51" s="100"/>
      <c r="D51" s="101">
        <v>45519</v>
      </c>
      <c r="E51" s="102">
        <v>3000000</v>
      </c>
      <c r="F51" s="103">
        <v>2.008</v>
      </c>
      <c r="G51" s="103">
        <v>2.008</v>
      </c>
      <c r="H51" s="102">
        <v>2999989</v>
      </c>
      <c r="I51" s="102">
        <v>12023425855.799999</v>
      </c>
      <c r="J51" s="104">
        <v>99.999633333333335</v>
      </c>
    </row>
    <row r="52" spans="2:10">
      <c r="B52" s="112">
        <v>44236</v>
      </c>
      <c r="C52" s="117">
        <v>44237</v>
      </c>
      <c r="D52" s="113">
        <v>45519</v>
      </c>
      <c r="E52" s="114">
        <v>3000000</v>
      </c>
      <c r="F52" s="115">
        <v>2.008</v>
      </c>
      <c r="G52" s="115">
        <v>2.008</v>
      </c>
      <c r="H52" s="114">
        <v>2999989</v>
      </c>
      <c r="I52" s="114">
        <v>12023425855.799999</v>
      </c>
      <c r="J52" s="116">
        <v>99.999633333333335</v>
      </c>
    </row>
    <row r="53" spans="2:10">
      <c r="B53" s="118"/>
      <c r="C53" s="118"/>
      <c r="D53" s="113"/>
      <c r="E53" s="114"/>
      <c r="F53" s="115"/>
      <c r="G53" s="115"/>
      <c r="H53" s="114"/>
      <c r="I53" s="114"/>
      <c r="J53" s="116"/>
    </row>
    <row r="54" spans="2:10">
      <c r="B54" s="100"/>
      <c r="C54" s="100"/>
      <c r="D54" s="101">
        <v>46249</v>
      </c>
      <c r="E54" s="102">
        <v>726000</v>
      </c>
      <c r="F54" s="103">
        <v>2.6997197431264159</v>
      </c>
      <c r="G54" s="103">
        <v>2.6997197431264159</v>
      </c>
      <c r="H54" s="102">
        <v>722490</v>
      </c>
      <c r="I54" s="102">
        <v>2943038906.0700002</v>
      </c>
      <c r="J54" s="104">
        <v>99.516528925619824</v>
      </c>
    </row>
    <row r="55" spans="2:10">
      <c r="B55" s="112">
        <v>44229</v>
      </c>
      <c r="C55" s="112">
        <v>44230</v>
      </c>
      <c r="D55" s="113">
        <v>46249</v>
      </c>
      <c r="E55" s="114">
        <v>360000</v>
      </c>
      <c r="F55" s="115">
        <v>2.58</v>
      </c>
      <c r="G55" s="115">
        <v>2.58</v>
      </c>
      <c r="H55" s="114">
        <v>359990</v>
      </c>
      <c r="I55" s="114">
        <v>1490091022.1700001</v>
      </c>
      <c r="J55" s="116">
        <v>99.99722222222222</v>
      </c>
    </row>
    <row r="56" spans="2:10">
      <c r="B56" s="112">
        <v>44250</v>
      </c>
      <c r="C56" s="117">
        <v>44251</v>
      </c>
      <c r="D56" s="113">
        <v>46249</v>
      </c>
      <c r="E56" s="114">
        <v>366000</v>
      </c>
      <c r="F56" s="115">
        <v>2.8224999999999998</v>
      </c>
      <c r="G56" s="115">
        <v>2.8224999999999998</v>
      </c>
      <c r="H56" s="114">
        <v>362500</v>
      </c>
      <c r="I56" s="114">
        <v>1452947883.9000001</v>
      </c>
      <c r="J56" s="116">
        <v>99.043715846994544</v>
      </c>
    </row>
    <row r="57" spans="2:10">
      <c r="B57" s="118"/>
      <c r="C57" s="118"/>
      <c r="D57" s="113"/>
      <c r="E57" s="114"/>
      <c r="F57" s="115"/>
      <c r="G57" s="115"/>
      <c r="H57" s="114"/>
      <c r="I57" s="114"/>
      <c r="J57" s="116"/>
    </row>
    <row r="58" spans="2:10">
      <c r="B58" s="100"/>
      <c r="C58" s="100"/>
      <c r="D58" s="101">
        <v>46980</v>
      </c>
      <c r="E58" s="102">
        <v>360000</v>
      </c>
      <c r="F58" s="103">
        <v>3.08</v>
      </c>
      <c r="G58" s="103">
        <v>3.08</v>
      </c>
      <c r="H58" s="102">
        <v>359988</v>
      </c>
      <c r="I58" s="102">
        <v>1515636539.46</v>
      </c>
      <c r="J58" s="104">
        <v>99.99666666666667</v>
      </c>
    </row>
    <row r="59" spans="2:10">
      <c r="B59" s="112">
        <v>44236</v>
      </c>
      <c r="C59" s="117">
        <v>44237</v>
      </c>
      <c r="D59" s="113">
        <v>46980</v>
      </c>
      <c r="E59" s="114">
        <v>360000</v>
      </c>
      <c r="F59" s="115">
        <v>3.08</v>
      </c>
      <c r="G59" s="115">
        <v>3.08</v>
      </c>
      <c r="H59" s="114">
        <v>359988</v>
      </c>
      <c r="I59" s="114">
        <v>1515636539.46</v>
      </c>
      <c r="J59" s="116">
        <v>99.99666666666667</v>
      </c>
    </row>
    <row r="60" spans="2:10">
      <c r="B60" s="118"/>
      <c r="C60" s="118"/>
      <c r="D60" s="113"/>
      <c r="E60" s="114"/>
      <c r="F60" s="115"/>
      <c r="G60" s="115"/>
      <c r="H60" s="114"/>
      <c r="I60" s="114"/>
      <c r="J60" s="116"/>
    </row>
    <row r="61" spans="2:10">
      <c r="B61" s="100"/>
      <c r="C61" s="100"/>
      <c r="D61" s="101">
        <v>47710</v>
      </c>
      <c r="E61" s="102">
        <v>970000</v>
      </c>
      <c r="F61" s="103">
        <v>3.3167212186612125</v>
      </c>
      <c r="G61" s="103">
        <v>3.3167212186612125</v>
      </c>
      <c r="H61" s="102">
        <v>859990</v>
      </c>
      <c r="I61" s="102">
        <v>3643169395.7300005</v>
      </c>
      <c r="J61" s="104">
        <v>88.658762886597941</v>
      </c>
    </row>
    <row r="62" spans="2:10">
      <c r="B62" s="112">
        <v>44229</v>
      </c>
      <c r="C62" s="112">
        <v>44230</v>
      </c>
      <c r="D62" s="113">
        <v>47710</v>
      </c>
      <c r="E62" s="114">
        <v>360000</v>
      </c>
      <c r="F62" s="115">
        <v>3.1680000000000001</v>
      </c>
      <c r="G62" s="115">
        <v>3.1680000000000001</v>
      </c>
      <c r="H62" s="114">
        <v>359990</v>
      </c>
      <c r="I62" s="114">
        <v>1559259425.2600002</v>
      </c>
      <c r="J62" s="116">
        <v>99.99722222222222</v>
      </c>
    </row>
    <row r="63" spans="2:10">
      <c r="B63" s="112">
        <v>44250</v>
      </c>
      <c r="C63" s="112">
        <v>44251</v>
      </c>
      <c r="D63" s="113">
        <v>47710</v>
      </c>
      <c r="E63" s="114">
        <v>500000</v>
      </c>
      <c r="F63" s="115">
        <v>3.4279999999999999</v>
      </c>
      <c r="G63" s="115">
        <v>3.4279999999999999</v>
      </c>
      <c r="H63" s="114">
        <v>500000</v>
      </c>
      <c r="I63" s="114">
        <v>2083909970.47</v>
      </c>
      <c r="J63" s="116">
        <v>100</v>
      </c>
    </row>
    <row r="64" spans="2:10">
      <c r="B64" s="112">
        <v>44250</v>
      </c>
      <c r="C64" s="117">
        <v>44252</v>
      </c>
      <c r="D64" s="113">
        <v>47710</v>
      </c>
      <c r="E64" s="114">
        <v>110000</v>
      </c>
      <c r="F64" s="115">
        <v>3.4279999999999999</v>
      </c>
      <c r="G64" s="115">
        <v>3.4279999999999999</v>
      </c>
      <c r="H64" s="114">
        <v>0</v>
      </c>
      <c r="I64" s="114">
        <v>0</v>
      </c>
      <c r="J64" s="116">
        <v>0</v>
      </c>
    </row>
    <row r="65" spans="2:10">
      <c r="B65" s="118"/>
      <c r="C65" s="118"/>
      <c r="D65" s="113"/>
      <c r="E65" s="114"/>
      <c r="F65" s="115"/>
      <c r="G65" s="115"/>
      <c r="H65" s="114"/>
      <c r="I65" s="114"/>
      <c r="J65" s="116"/>
    </row>
    <row r="66" spans="2:10">
      <c r="B66" s="100"/>
      <c r="C66" s="100"/>
      <c r="D66" s="101">
        <v>51363</v>
      </c>
      <c r="E66" s="102">
        <v>60000</v>
      </c>
      <c r="F66" s="103">
        <v>3.798</v>
      </c>
      <c r="G66" s="103">
        <v>3.798</v>
      </c>
      <c r="H66" s="102">
        <v>59448</v>
      </c>
      <c r="I66" s="102">
        <v>272060829.67000002</v>
      </c>
      <c r="J66" s="104">
        <v>99.08</v>
      </c>
    </row>
    <row r="67" spans="2:10">
      <c r="B67" s="112">
        <v>44236</v>
      </c>
      <c r="C67" s="117">
        <v>44237</v>
      </c>
      <c r="D67" s="113">
        <v>51363</v>
      </c>
      <c r="E67" s="114">
        <v>60000</v>
      </c>
      <c r="F67" s="115">
        <v>3.798</v>
      </c>
      <c r="G67" s="115">
        <v>3.798</v>
      </c>
      <c r="H67" s="114">
        <v>59448</v>
      </c>
      <c r="I67" s="114">
        <v>272060829.67000002</v>
      </c>
      <c r="J67" s="116">
        <v>99.08</v>
      </c>
    </row>
    <row r="68" spans="2:10">
      <c r="B68" s="118"/>
      <c r="C68" s="118"/>
      <c r="D68" s="113"/>
      <c r="E68" s="114"/>
      <c r="F68" s="115"/>
      <c r="G68" s="115"/>
      <c r="H68" s="114"/>
      <c r="I68" s="114"/>
      <c r="J68" s="116"/>
    </row>
    <row r="69" spans="2:10">
      <c r="B69" s="100"/>
      <c r="C69" s="100"/>
      <c r="D69" s="101">
        <v>56749</v>
      </c>
      <c r="E69" s="102">
        <v>2120000</v>
      </c>
      <c r="F69" s="103">
        <v>4.1625150262959991</v>
      </c>
      <c r="G69" s="103">
        <v>4.1625150262959991</v>
      </c>
      <c r="H69" s="102">
        <v>1924590</v>
      </c>
      <c r="I69" s="102">
        <v>8945190158.8799992</v>
      </c>
      <c r="J69" s="104">
        <v>90.782547169811323</v>
      </c>
    </row>
    <row r="70" spans="2:10">
      <c r="B70" s="112">
        <v>44229</v>
      </c>
      <c r="C70" s="112">
        <v>44230</v>
      </c>
      <c r="D70" s="113">
        <v>56749</v>
      </c>
      <c r="E70" s="114">
        <v>900000</v>
      </c>
      <c r="F70" s="115">
        <v>4.0834000000000001</v>
      </c>
      <c r="G70" s="115">
        <v>4.0834000000000001</v>
      </c>
      <c r="H70" s="114">
        <v>899990</v>
      </c>
      <c r="I70" s="114">
        <v>4227197127.9300003</v>
      </c>
      <c r="J70" s="116">
        <v>99.998888888888899</v>
      </c>
    </row>
    <row r="71" spans="2:10">
      <c r="B71" s="112">
        <v>44250</v>
      </c>
      <c r="C71" s="112">
        <v>44251</v>
      </c>
      <c r="D71" s="113">
        <v>56749</v>
      </c>
      <c r="E71" s="114">
        <v>1000000</v>
      </c>
      <c r="F71" s="115">
        <v>4.2333999999999996</v>
      </c>
      <c r="G71" s="115">
        <v>4.2333999999999996</v>
      </c>
      <c r="H71" s="114">
        <v>1000000</v>
      </c>
      <c r="I71" s="114">
        <v>4604691015.9399996</v>
      </c>
      <c r="J71" s="116">
        <v>100</v>
      </c>
    </row>
    <row r="72" spans="2:10">
      <c r="B72" s="112">
        <v>44250</v>
      </c>
      <c r="C72" s="117">
        <v>44252</v>
      </c>
      <c r="D72" s="113">
        <v>56749</v>
      </c>
      <c r="E72" s="114">
        <v>220000</v>
      </c>
      <c r="F72" s="115">
        <v>4.2333999999999996</v>
      </c>
      <c r="G72" s="115">
        <v>4.2333999999999996</v>
      </c>
      <c r="H72" s="114">
        <v>24600</v>
      </c>
      <c r="I72" s="114">
        <v>113302015.01000001</v>
      </c>
      <c r="J72" s="116">
        <v>11.181818181818182</v>
      </c>
    </row>
    <row r="73" spans="2:10">
      <c r="B73" s="118"/>
      <c r="C73" s="118"/>
      <c r="D73" s="113"/>
      <c r="E73" s="114"/>
      <c r="F73" s="115"/>
      <c r="G73" s="115"/>
      <c r="H73" s="114"/>
      <c r="I73" s="114"/>
      <c r="J73" s="116"/>
    </row>
    <row r="74" spans="2:10">
      <c r="B74" s="107" t="s">
        <v>12</v>
      </c>
      <c r="C74" s="108"/>
      <c r="D74" s="107"/>
      <c r="E74" s="109">
        <v>11480000</v>
      </c>
      <c r="F74" s="110"/>
      <c r="G74" s="110"/>
      <c r="H74" s="109">
        <v>10178429</v>
      </c>
      <c r="I74" s="109">
        <v>11790734334.759998</v>
      </c>
      <c r="J74" s="111">
        <v>88.662273519163762</v>
      </c>
    </row>
    <row r="75" spans="2:10">
      <c r="B75" s="100"/>
      <c r="C75" s="100"/>
      <c r="D75" s="101">
        <v>46388</v>
      </c>
      <c r="E75" s="102">
        <v>1470000</v>
      </c>
      <c r="F75" s="103">
        <v>7.0433358193265452</v>
      </c>
      <c r="G75" s="103">
        <v>7.0457428039113532</v>
      </c>
      <c r="H75" s="102">
        <v>1249994</v>
      </c>
      <c r="I75" s="102">
        <v>1434587437.9899998</v>
      </c>
      <c r="J75" s="104">
        <v>85.033605442176878</v>
      </c>
    </row>
    <row r="76" spans="2:10">
      <c r="B76" s="112">
        <v>44224</v>
      </c>
      <c r="C76" s="112">
        <v>44228</v>
      </c>
      <c r="D76" s="113">
        <v>46388</v>
      </c>
      <c r="E76" s="114">
        <v>100000</v>
      </c>
      <c r="F76" s="115">
        <v>6.8978999999999999</v>
      </c>
      <c r="G76" s="115">
        <v>6.8978999999999999</v>
      </c>
      <c r="H76" s="114">
        <v>99994</v>
      </c>
      <c r="I76" s="114">
        <v>115205725.54000001</v>
      </c>
      <c r="J76" s="116">
        <v>99.994</v>
      </c>
    </row>
    <row r="77" spans="2:10">
      <c r="B77" s="112">
        <v>44238</v>
      </c>
      <c r="C77" s="112">
        <v>44239</v>
      </c>
      <c r="D77" s="113">
        <v>46388</v>
      </c>
      <c r="E77" s="114">
        <v>1000000</v>
      </c>
      <c r="F77" s="115">
        <v>6.9749999999999996</v>
      </c>
      <c r="G77" s="115">
        <v>6.9779999999999998</v>
      </c>
      <c r="H77" s="114">
        <v>1000000</v>
      </c>
      <c r="I77" s="114">
        <v>1151009949.5999999</v>
      </c>
      <c r="J77" s="116">
        <v>100</v>
      </c>
    </row>
    <row r="78" spans="2:10">
      <c r="B78" s="112">
        <v>44238</v>
      </c>
      <c r="C78" s="112">
        <v>44244</v>
      </c>
      <c r="D78" s="113">
        <v>46388</v>
      </c>
      <c r="E78" s="114">
        <v>220000</v>
      </c>
      <c r="F78" s="115">
        <v>6.9749999999999996</v>
      </c>
      <c r="G78" s="115">
        <v>6.9749999999999996</v>
      </c>
      <c r="H78" s="114">
        <v>0</v>
      </c>
      <c r="I78" s="114">
        <v>0</v>
      </c>
      <c r="J78" s="116">
        <v>0</v>
      </c>
    </row>
    <row r="79" spans="2:10">
      <c r="B79" s="112">
        <v>44252</v>
      </c>
      <c r="C79" s="117">
        <v>44253</v>
      </c>
      <c r="D79" s="113">
        <v>46388</v>
      </c>
      <c r="E79" s="114">
        <v>150000</v>
      </c>
      <c r="F79" s="115">
        <v>7.61</v>
      </c>
      <c r="G79" s="115">
        <v>7.61</v>
      </c>
      <c r="H79" s="114">
        <v>150000</v>
      </c>
      <c r="I79" s="114">
        <v>168371762.84999999</v>
      </c>
      <c r="J79" s="116">
        <v>100</v>
      </c>
    </row>
    <row r="80" spans="2:10">
      <c r="B80" s="118"/>
      <c r="C80" s="118"/>
      <c r="D80" s="113"/>
      <c r="E80" s="114"/>
      <c r="F80" s="115"/>
      <c r="G80" s="115"/>
      <c r="H80" s="114"/>
      <c r="I80" s="114"/>
      <c r="J80" s="116"/>
    </row>
    <row r="81" spans="2:10">
      <c r="B81" s="100"/>
      <c r="C81" s="100"/>
      <c r="D81" s="101">
        <v>47119</v>
      </c>
      <c r="E81" s="102">
        <v>6390000</v>
      </c>
      <c r="F81" s="103">
        <v>7.4101586207093666</v>
      </c>
      <c r="G81" s="103">
        <v>7.4144424967293814</v>
      </c>
      <c r="H81" s="102">
        <v>5637527</v>
      </c>
      <c r="I81" s="102">
        <v>6535959568.1199999</v>
      </c>
      <c r="J81" s="104">
        <v>88.224209702660403</v>
      </c>
    </row>
    <row r="82" spans="2:10">
      <c r="B82" s="112">
        <v>44224</v>
      </c>
      <c r="C82" s="112">
        <v>44228</v>
      </c>
      <c r="D82" s="113">
        <v>47119</v>
      </c>
      <c r="E82" s="114">
        <v>200000</v>
      </c>
      <c r="F82" s="115">
        <v>7.3425000000000002</v>
      </c>
      <c r="G82" s="115">
        <v>7.3425000000000002</v>
      </c>
      <c r="H82" s="114">
        <v>199999</v>
      </c>
      <c r="I82" s="114">
        <v>232288821.71000001</v>
      </c>
      <c r="J82" s="116">
        <v>99.999499999999998</v>
      </c>
    </row>
    <row r="83" spans="2:10">
      <c r="B83" s="112">
        <v>44231</v>
      </c>
      <c r="C83" s="112">
        <v>44232</v>
      </c>
      <c r="D83" s="113">
        <v>47119</v>
      </c>
      <c r="E83" s="114">
        <v>3000000</v>
      </c>
      <c r="F83" s="115">
        <v>7.3243999999999998</v>
      </c>
      <c r="G83" s="115">
        <v>7.3305999999999996</v>
      </c>
      <c r="H83" s="114">
        <v>3000000</v>
      </c>
      <c r="I83" s="114">
        <v>3491668087.6700001</v>
      </c>
      <c r="J83" s="116">
        <v>100</v>
      </c>
    </row>
    <row r="84" spans="2:10">
      <c r="B84" s="112">
        <v>44231</v>
      </c>
      <c r="C84" s="112">
        <v>44235</v>
      </c>
      <c r="D84" s="113">
        <v>47119</v>
      </c>
      <c r="E84" s="114">
        <v>600000</v>
      </c>
      <c r="F84" s="115">
        <v>7.3243999999999998</v>
      </c>
      <c r="G84" s="115">
        <v>7.3243999999999998</v>
      </c>
      <c r="H84" s="114">
        <v>287528</v>
      </c>
      <c r="I84" s="114">
        <v>334745495.88999999</v>
      </c>
      <c r="J84" s="116">
        <v>47.92133333333333</v>
      </c>
    </row>
    <row r="85" spans="2:10">
      <c r="B85" s="112">
        <v>44238</v>
      </c>
      <c r="C85" s="112">
        <v>44239</v>
      </c>
      <c r="D85" s="113">
        <v>47119</v>
      </c>
      <c r="E85" s="114">
        <v>1000000</v>
      </c>
      <c r="F85" s="115">
        <v>7.415</v>
      </c>
      <c r="G85" s="115">
        <v>7.4180000000000001</v>
      </c>
      <c r="H85" s="114">
        <v>1000000</v>
      </c>
      <c r="I85" s="114">
        <v>1159866428.95</v>
      </c>
      <c r="J85" s="116">
        <v>100</v>
      </c>
    </row>
    <row r="86" spans="2:10">
      <c r="B86" s="112">
        <v>44238</v>
      </c>
      <c r="C86" s="112">
        <v>44244</v>
      </c>
      <c r="D86" s="113">
        <v>47119</v>
      </c>
      <c r="E86" s="114">
        <v>220000</v>
      </c>
      <c r="F86" s="115">
        <v>7.415</v>
      </c>
      <c r="G86" s="115">
        <v>7.415</v>
      </c>
      <c r="H86" s="114">
        <v>0</v>
      </c>
      <c r="I86" s="114">
        <v>0</v>
      </c>
      <c r="J86" s="116">
        <v>0</v>
      </c>
    </row>
    <row r="87" spans="2:10">
      <c r="B87" s="112">
        <v>44245</v>
      </c>
      <c r="C87" s="112">
        <v>44246</v>
      </c>
      <c r="D87" s="113">
        <v>47119</v>
      </c>
      <c r="E87" s="114">
        <v>1000000</v>
      </c>
      <c r="F87" s="115">
        <v>7.6150000000000002</v>
      </c>
      <c r="G87" s="115">
        <v>7.6174999999999997</v>
      </c>
      <c r="H87" s="114">
        <v>1000000</v>
      </c>
      <c r="I87" s="114">
        <v>1148519612.5</v>
      </c>
      <c r="J87" s="116">
        <v>100</v>
      </c>
    </row>
    <row r="88" spans="2:10">
      <c r="B88" s="112">
        <v>44245</v>
      </c>
      <c r="C88" s="112">
        <v>44249</v>
      </c>
      <c r="D88" s="113">
        <v>47119</v>
      </c>
      <c r="E88" s="114">
        <v>220000</v>
      </c>
      <c r="F88" s="115">
        <v>7.6150000000000002</v>
      </c>
      <c r="G88" s="115">
        <v>7.6150000000000002</v>
      </c>
      <c r="H88" s="114">
        <v>0</v>
      </c>
      <c r="I88" s="114">
        <v>0</v>
      </c>
      <c r="J88" s="116">
        <v>0</v>
      </c>
    </row>
    <row r="89" spans="2:10">
      <c r="B89" s="112">
        <v>44252</v>
      </c>
      <c r="C89" s="117">
        <v>44253</v>
      </c>
      <c r="D89" s="113">
        <v>47119</v>
      </c>
      <c r="E89" s="114">
        <v>150000</v>
      </c>
      <c r="F89" s="115">
        <v>8.02</v>
      </c>
      <c r="G89" s="115">
        <v>8.02</v>
      </c>
      <c r="H89" s="114">
        <v>150000</v>
      </c>
      <c r="I89" s="114">
        <v>168871121.40000001</v>
      </c>
      <c r="J89" s="116">
        <v>100</v>
      </c>
    </row>
    <row r="90" spans="2:10">
      <c r="B90" s="118"/>
      <c r="C90" s="118"/>
      <c r="D90" s="113"/>
      <c r="E90" s="114"/>
      <c r="F90" s="115"/>
      <c r="G90" s="115"/>
      <c r="H90" s="114"/>
      <c r="I90" s="114"/>
      <c r="J90" s="116"/>
    </row>
    <row r="91" spans="2:10">
      <c r="B91" s="100"/>
      <c r="C91" s="100"/>
      <c r="D91" s="101">
        <v>47849</v>
      </c>
      <c r="E91" s="102">
        <v>3620000</v>
      </c>
      <c r="F91" s="103">
        <v>7.745674915003903</v>
      </c>
      <c r="G91" s="103">
        <v>7.7490548979975014</v>
      </c>
      <c r="H91" s="102">
        <v>3290908</v>
      </c>
      <c r="I91" s="102">
        <v>3820187328.6499996</v>
      </c>
      <c r="J91" s="104">
        <v>90.909060773480661</v>
      </c>
    </row>
    <row r="92" spans="2:10">
      <c r="B92" s="112">
        <v>44231</v>
      </c>
      <c r="C92" s="112">
        <v>44232</v>
      </c>
      <c r="D92" s="113">
        <v>47849</v>
      </c>
      <c r="E92" s="114">
        <v>2000000</v>
      </c>
      <c r="F92" s="115">
        <v>7.6660000000000004</v>
      </c>
      <c r="G92" s="115">
        <v>7.6707000000000001</v>
      </c>
      <c r="H92" s="114">
        <v>2000000</v>
      </c>
      <c r="I92" s="114">
        <v>2331513039.9499998</v>
      </c>
      <c r="J92" s="116">
        <v>100</v>
      </c>
    </row>
    <row r="93" spans="2:10">
      <c r="B93" s="112">
        <v>44231</v>
      </c>
      <c r="C93" s="112">
        <v>44235</v>
      </c>
      <c r="D93" s="113">
        <v>47849</v>
      </c>
      <c r="E93" s="114">
        <v>400000</v>
      </c>
      <c r="F93" s="115">
        <v>7.6660000000000004</v>
      </c>
      <c r="G93" s="115">
        <v>7.6660000000000004</v>
      </c>
      <c r="H93" s="114">
        <v>290908</v>
      </c>
      <c r="I93" s="114">
        <v>339229044.32999998</v>
      </c>
      <c r="J93" s="116">
        <v>72.727000000000004</v>
      </c>
    </row>
    <row r="94" spans="2:10">
      <c r="B94" s="112">
        <v>44245</v>
      </c>
      <c r="C94" s="112">
        <v>44246</v>
      </c>
      <c r="D94" s="113">
        <v>47849</v>
      </c>
      <c r="E94" s="114">
        <v>1000000</v>
      </c>
      <c r="F94" s="115">
        <v>7.9307999999999996</v>
      </c>
      <c r="G94" s="115">
        <v>7.9325000000000001</v>
      </c>
      <c r="H94" s="114">
        <v>1000000</v>
      </c>
      <c r="I94" s="114">
        <v>1149445244.3699999</v>
      </c>
      <c r="J94" s="116">
        <v>100</v>
      </c>
    </row>
    <row r="95" spans="2:10">
      <c r="B95" s="112">
        <v>44245</v>
      </c>
      <c r="C95" s="117">
        <v>44249</v>
      </c>
      <c r="D95" s="113">
        <v>47849</v>
      </c>
      <c r="E95" s="114">
        <v>220000</v>
      </c>
      <c r="F95" s="115">
        <v>7.9307999999999996</v>
      </c>
      <c r="G95" s="115">
        <v>7.9307999999999996</v>
      </c>
      <c r="H95" s="114">
        <v>0</v>
      </c>
      <c r="I95" s="114">
        <v>0</v>
      </c>
      <c r="J95" s="116">
        <v>0</v>
      </c>
    </row>
    <row r="96" spans="2:10">
      <c r="B96" s="118"/>
      <c r="C96" s="118"/>
      <c r="D96" s="118"/>
      <c r="E96" s="114"/>
      <c r="F96" s="115"/>
      <c r="G96" s="115"/>
      <c r="H96" s="114"/>
      <c r="I96" s="114"/>
      <c r="J96" s="116"/>
    </row>
    <row r="97" spans="2:10">
      <c r="B97" s="105" t="s">
        <v>25</v>
      </c>
      <c r="C97" s="106"/>
      <c r="D97" s="106"/>
      <c r="E97" s="106">
        <v>97696000</v>
      </c>
      <c r="F97" s="106"/>
      <c r="G97" s="106"/>
      <c r="H97" s="106">
        <v>83091928</v>
      </c>
      <c r="I97" s="106">
        <v>121370426617.01997</v>
      </c>
      <c r="J97" s="106">
        <v>85.051514903373729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4"/>
  <dimension ref="B1:J109"/>
  <sheetViews>
    <sheetView zoomScale="85" zoomScaleNormal="85" workbookViewId="0"/>
  </sheetViews>
  <sheetFormatPr defaultRowHeight="15"/>
  <cols>
    <col min="2" max="2" width="15.140625" customWidth="1"/>
    <col min="3" max="3" width="19.140625" bestFit="1" customWidth="1"/>
    <col min="4" max="4" width="19" bestFit="1" customWidth="1"/>
    <col min="5" max="5" width="12" bestFit="1" customWidth="1"/>
    <col min="6" max="6" width="12.7109375" customWidth="1"/>
    <col min="7" max="7" width="13.42578125" customWidth="1"/>
    <col min="8" max="8" width="11.7109375" bestFit="1" customWidth="1"/>
    <col min="9" max="9" width="16.42578125" bestFit="1" customWidth="1"/>
    <col min="10" max="10" width="17.5703125" bestFit="1" customWidth="1"/>
  </cols>
  <sheetData>
    <row r="1" spans="2:10">
      <c r="B1" s="81" t="s">
        <v>26</v>
      </c>
      <c r="C1" s="82"/>
      <c r="D1" s="82"/>
      <c r="E1" s="82"/>
      <c r="F1" s="82"/>
      <c r="G1" s="82"/>
      <c r="H1" s="82"/>
      <c r="I1" s="82"/>
      <c r="J1" s="82"/>
    </row>
    <row r="2" spans="2:10">
      <c r="B2" s="82"/>
      <c r="C2" s="82"/>
      <c r="D2" s="82"/>
      <c r="E2" s="82"/>
      <c r="F2" s="82"/>
      <c r="G2" s="82"/>
      <c r="H2" s="82"/>
      <c r="I2" s="82"/>
      <c r="J2" s="82"/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8" t="s">
        <v>9</v>
      </c>
      <c r="C5" s="108"/>
      <c r="D5" s="108"/>
      <c r="E5" s="109">
        <v>17760000</v>
      </c>
      <c r="F5" s="110"/>
      <c r="G5" s="110"/>
      <c r="H5" s="109">
        <v>8961652</v>
      </c>
      <c r="I5" s="109">
        <v>96184952593.540009</v>
      </c>
      <c r="J5" s="110">
        <v>50.459752252252258</v>
      </c>
    </row>
    <row r="6" spans="2:10">
      <c r="B6" s="101"/>
      <c r="C6" s="100"/>
      <c r="D6" s="101">
        <v>46447</v>
      </c>
      <c r="E6" s="102">
        <v>8508123</v>
      </c>
      <c r="F6" s="103">
        <v>0.33766450275679205</v>
      </c>
      <c r="G6" s="103">
        <v>0.33766450275679205</v>
      </c>
      <c r="H6" s="102">
        <v>2493208</v>
      </c>
      <c r="I6" s="102">
        <v>26394512019.16</v>
      </c>
      <c r="J6" s="103">
        <v>29.303854680991332</v>
      </c>
    </row>
    <row r="7" spans="2:10">
      <c r="B7" s="112">
        <v>44259</v>
      </c>
      <c r="C7" s="112">
        <v>44260</v>
      </c>
      <c r="D7" s="113">
        <v>46447</v>
      </c>
      <c r="E7" s="114">
        <v>2209121</v>
      </c>
      <c r="F7" s="115">
        <v>0.3352</v>
      </c>
      <c r="G7" s="115">
        <v>0.3352</v>
      </c>
      <c r="H7" s="114">
        <v>991195</v>
      </c>
      <c r="I7" s="114">
        <v>10487856344</v>
      </c>
      <c r="J7" s="115">
        <v>44.868298296019091</v>
      </c>
    </row>
    <row r="8" spans="2:10">
      <c r="B8" s="112">
        <v>44266</v>
      </c>
      <c r="C8" s="112">
        <v>44267</v>
      </c>
      <c r="D8" s="113">
        <v>46447</v>
      </c>
      <c r="E8" s="114">
        <v>1599506</v>
      </c>
      <c r="F8" s="115">
        <v>0.3448</v>
      </c>
      <c r="G8" s="115">
        <v>0.3448</v>
      </c>
      <c r="H8" s="114">
        <v>454200</v>
      </c>
      <c r="I8" s="114">
        <v>4805287132.2399998</v>
      </c>
      <c r="J8" s="115">
        <v>28.396267347543553</v>
      </c>
    </row>
    <row r="9" spans="2:10">
      <c r="B9" s="112">
        <v>44273</v>
      </c>
      <c r="C9" s="112">
        <v>44274</v>
      </c>
      <c r="D9" s="113">
        <v>46447</v>
      </c>
      <c r="E9" s="114">
        <v>2030382</v>
      </c>
      <c r="F9" s="115">
        <v>0.34499999999999997</v>
      </c>
      <c r="G9" s="115">
        <v>0.34499999999999997</v>
      </c>
      <c r="H9" s="114">
        <v>164335</v>
      </c>
      <c r="I9" s="114">
        <v>1739408068.47</v>
      </c>
      <c r="J9" s="115">
        <v>8.0937971278311185</v>
      </c>
    </row>
    <row r="10" spans="2:10">
      <c r="B10" s="112">
        <v>44280</v>
      </c>
      <c r="C10" s="117">
        <v>44281</v>
      </c>
      <c r="D10" s="113">
        <v>46447</v>
      </c>
      <c r="E10" s="114">
        <v>2669114</v>
      </c>
      <c r="F10" s="115">
        <v>0.33539999999999998</v>
      </c>
      <c r="G10" s="115">
        <v>0.33539999999999998</v>
      </c>
      <c r="H10" s="114">
        <v>883478</v>
      </c>
      <c r="I10" s="114">
        <v>9361960474.4500008</v>
      </c>
      <c r="J10" s="115">
        <v>33.100047431469768</v>
      </c>
    </row>
    <row r="11" spans="2:10">
      <c r="B11" s="113"/>
      <c r="C11" s="118"/>
      <c r="D11" s="113"/>
      <c r="E11" s="114"/>
      <c r="F11" s="115"/>
      <c r="G11" s="115"/>
      <c r="H11" s="114"/>
      <c r="I11" s="114"/>
      <c r="J11" s="115"/>
    </row>
    <row r="12" spans="2:10">
      <c r="B12" s="101"/>
      <c r="C12" s="100"/>
      <c r="D12" s="101">
        <v>44621</v>
      </c>
      <c r="E12" s="102">
        <v>9251877</v>
      </c>
      <c r="F12" s="103">
        <v>0.12671653244569292</v>
      </c>
      <c r="G12" s="103">
        <v>0.12671653244569292</v>
      </c>
      <c r="H12" s="102">
        <v>6468444</v>
      </c>
      <c r="I12" s="102">
        <v>69790440574.380005</v>
      </c>
      <c r="J12" s="103">
        <v>69.914937260839068</v>
      </c>
    </row>
    <row r="13" spans="2:10">
      <c r="B13" s="112">
        <v>44259</v>
      </c>
      <c r="C13" s="112">
        <v>44260</v>
      </c>
      <c r="D13" s="113">
        <v>44621</v>
      </c>
      <c r="E13" s="114">
        <v>2230879</v>
      </c>
      <c r="F13" s="115">
        <v>0.1255</v>
      </c>
      <c r="G13" s="115">
        <v>0.1255</v>
      </c>
      <c r="H13" s="114">
        <v>1113708</v>
      </c>
      <c r="I13" s="114">
        <v>12007019351.190001</v>
      </c>
      <c r="J13" s="115">
        <v>49.922384853683234</v>
      </c>
    </row>
    <row r="14" spans="2:10">
      <c r="B14" s="112">
        <v>44266</v>
      </c>
      <c r="C14" s="112">
        <v>44267</v>
      </c>
      <c r="D14" s="113">
        <v>44621</v>
      </c>
      <c r="E14" s="114">
        <v>1730494</v>
      </c>
      <c r="F14" s="115">
        <v>0.13</v>
      </c>
      <c r="G14" s="115">
        <v>0.13</v>
      </c>
      <c r="H14" s="114">
        <v>1138104</v>
      </c>
      <c r="I14" s="114">
        <v>12274384972.049999</v>
      </c>
      <c r="J14" s="115">
        <v>65.767578506484284</v>
      </c>
    </row>
    <row r="15" spans="2:10">
      <c r="B15" s="112">
        <v>44273</v>
      </c>
      <c r="C15" s="112">
        <v>44274</v>
      </c>
      <c r="D15" s="113">
        <v>44621</v>
      </c>
      <c r="E15" s="114">
        <v>2409618</v>
      </c>
      <c r="F15" s="115">
        <v>0.129</v>
      </c>
      <c r="G15" s="115">
        <v>0.129</v>
      </c>
      <c r="H15" s="114">
        <v>2215702</v>
      </c>
      <c r="I15" s="114">
        <v>23906698935.260002</v>
      </c>
      <c r="J15" s="115">
        <v>91.95241735412003</v>
      </c>
    </row>
    <row r="16" spans="2:10">
      <c r="B16" s="112">
        <v>44280</v>
      </c>
      <c r="C16" s="117">
        <v>44281</v>
      </c>
      <c r="D16" s="113">
        <v>44621</v>
      </c>
      <c r="E16" s="114">
        <v>2880886</v>
      </c>
      <c r="F16" s="115">
        <v>0.123</v>
      </c>
      <c r="G16" s="115">
        <v>0.123</v>
      </c>
      <c r="H16" s="114">
        <v>2000930</v>
      </c>
      <c r="I16" s="114">
        <v>21602337315.880001</v>
      </c>
      <c r="J16" s="115">
        <v>69.455368938583476</v>
      </c>
    </row>
    <row r="17" spans="2:10">
      <c r="B17" s="113"/>
      <c r="C17" s="118"/>
      <c r="D17" s="113"/>
      <c r="E17" s="114"/>
      <c r="F17" s="115"/>
      <c r="G17" s="115"/>
      <c r="H17" s="114"/>
      <c r="I17" s="114"/>
      <c r="J17" s="115"/>
    </row>
    <row r="18" spans="2:10">
      <c r="B18" s="107" t="s">
        <v>10</v>
      </c>
      <c r="C18" s="108"/>
      <c r="D18" s="107"/>
      <c r="E18" s="109">
        <v>31374000</v>
      </c>
      <c r="F18" s="110"/>
      <c r="G18" s="110"/>
      <c r="H18" s="109">
        <v>23987308</v>
      </c>
      <c r="I18" s="109">
        <v>21470779692.59</v>
      </c>
      <c r="J18" s="110">
        <v>76.456008159622613</v>
      </c>
    </row>
    <row r="19" spans="2:10">
      <c r="B19" s="101"/>
      <c r="C19" s="100"/>
      <c r="D19" s="101">
        <v>44470</v>
      </c>
      <c r="E19" s="102">
        <v>7921000</v>
      </c>
      <c r="F19" s="103">
        <v>3.6003850153442967</v>
      </c>
      <c r="G19" s="103">
        <v>3.6034532531950254</v>
      </c>
      <c r="H19" s="102">
        <v>5051828</v>
      </c>
      <c r="I19" s="102">
        <v>4952911888.2200003</v>
      </c>
      <c r="J19" s="103">
        <v>63.777654336573661</v>
      </c>
    </row>
    <row r="20" spans="2:10">
      <c r="B20" s="112">
        <v>44252</v>
      </c>
      <c r="C20" s="112">
        <v>44256</v>
      </c>
      <c r="D20" s="113">
        <v>44470</v>
      </c>
      <c r="E20" s="114">
        <v>1760000</v>
      </c>
      <c r="F20" s="115">
        <v>3.1419000000000001</v>
      </c>
      <c r="G20" s="115">
        <v>3.1419000000000001</v>
      </c>
      <c r="H20" s="114">
        <v>0</v>
      </c>
      <c r="I20" s="114">
        <v>0</v>
      </c>
      <c r="J20" s="115">
        <v>0</v>
      </c>
    </row>
    <row r="21" spans="2:10">
      <c r="B21" s="112">
        <v>44266</v>
      </c>
      <c r="C21" s="112">
        <v>44267</v>
      </c>
      <c r="D21" s="113">
        <v>44470</v>
      </c>
      <c r="E21" s="114">
        <v>5000000</v>
      </c>
      <c r="F21" s="115">
        <v>3.5948000000000002</v>
      </c>
      <c r="G21" s="115">
        <v>3.5979000000000001</v>
      </c>
      <c r="H21" s="114">
        <v>5000000</v>
      </c>
      <c r="I21" s="114">
        <v>4902165073.1499996</v>
      </c>
      <c r="J21" s="115">
        <v>100</v>
      </c>
    </row>
    <row r="22" spans="2:10">
      <c r="B22" s="112">
        <v>44266</v>
      </c>
      <c r="C22" s="112">
        <v>44270</v>
      </c>
      <c r="D22" s="113">
        <v>44470</v>
      </c>
      <c r="E22" s="114">
        <v>1100000</v>
      </c>
      <c r="F22" s="115">
        <v>3.5948000000000002</v>
      </c>
      <c r="G22" s="115">
        <v>3.5948000000000002</v>
      </c>
      <c r="H22" s="114">
        <v>0</v>
      </c>
      <c r="I22" s="114">
        <v>0</v>
      </c>
      <c r="J22" s="115">
        <v>0</v>
      </c>
    </row>
    <row r="23" spans="2:10">
      <c r="B23" s="112">
        <v>44280</v>
      </c>
      <c r="C23" s="112">
        <v>44281</v>
      </c>
      <c r="D23" s="113">
        <v>44470</v>
      </c>
      <c r="E23" s="114">
        <v>50000</v>
      </c>
      <c r="F23" s="115">
        <v>4.1398999999999999</v>
      </c>
      <c r="G23" s="115">
        <v>4.1398999999999999</v>
      </c>
      <c r="H23" s="114">
        <v>50000</v>
      </c>
      <c r="I23" s="114">
        <v>48956671.049999997</v>
      </c>
      <c r="J23" s="115">
        <v>100</v>
      </c>
    </row>
    <row r="24" spans="2:10">
      <c r="B24" s="112">
        <v>44280</v>
      </c>
      <c r="C24" s="117">
        <v>44284</v>
      </c>
      <c r="D24" s="113">
        <v>44470</v>
      </c>
      <c r="E24" s="114">
        <v>11000</v>
      </c>
      <c r="F24" s="115">
        <v>4.1398999999999999</v>
      </c>
      <c r="G24" s="115">
        <v>4.1398999999999999</v>
      </c>
      <c r="H24" s="114">
        <v>1828</v>
      </c>
      <c r="I24" s="114">
        <v>1790144.02</v>
      </c>
      <c r="J24" s="115">
        <v>16.618181818181817</v>
      </c>
    </row>
    <row r="25" spans="2:10">
      <c r="B25" s="113"/>
      <c r="C25" s="118"/>
      <c r="D25" s="113"/>
      <c r="E25" s="114"/>
      <c r="F25" s="115"/>
      <c r="G25" s="115"/>
      <c r="H25" s="114"/>
      <c r="I25" s="114"/>
      <c r="J25" s="115"/>
    </row>
    <row r="26" spans="2:10">
      <c r="B26" s="101"/>
      <c r="C26" s="100"/>
      <c r="D26" s="101">
        <v>44652</v>
      </c>
      <c r="E26" s="102">
        <v>4880000</v>
      </c>
      <c r="F26" s="103">
        <v>4.5581214061766344</v>
      </c>
      <c r="G26" s="103">
        <v>4.5696948102391337</v>
      </c>
      <c r="H26" s="102">
        <v>4659993</v>
      </c>
      <c r="I26" s="102">
        <v>4443903175.6099997</v>
      </c>
      <c r="J26" s="103">
        <v>95.49165983606558</v>
      </c>
    </row>
    <row r="27" spans="2:10">
      <c r="B27" s="112">
        <v>44259</v>
      </c>
      <c r="C27" s="112">
        <v>44260</v>
      </c>
      <c r="D27" s="113">
        <v>44652</v>
      </c>
      <c r="E27" s="114">
        <v>3000000</v>
      </c>
      <c r="F27" s="115">
        <v>4.3940999999999999</v>
      </c>
      <c r="G27" s="115">
        <v>4.4100999999999999</v>
      </c>
      <c r="H27" s="114">
        <v>3000000</v>
      </c>
      <c r="I27" s="114">
        <v>2864423248.1500001</v>
      </c>
      <c r="J27" s="115">
        <v>100</v>
      </c>
    </row>
    <row r="28" spans="2:10">
      <c r="B28" s="112">
        <v>44259</v>
      </c>
      <c r="C28" s="112">
        <v>44263</v>
      </c>
      <c r="D28" s="113">
        <v>44652</v>
      </c>
      <c r="E28" s="114">
        <v>660000</v>
      </c>
      <c r="F28" s="115">
        <v>4.3940999999999999</v>
      </c>
      <c r="G28" s="115">
        <v>4.3940999999999999</v>
      </c>
      <c r="H28" s="114">
        <v>659993</v>
      </c>
      <c r="I28" s="114">
        <v>630273979.05999994</v>
      </c>
      <c r="J28" s="115">
        <v>99.998939393939395</v>
      </c>
    </row>
    <row r="29" spans="2:10">
      <c r="B29" s="112">
        <v>44273</v>
      </c>
      <c r="C29" s="112">
        <v>44274</v>
      </c>
      <c r="D29" s="113">
        <v>44652</v>
      </c>
      <c r="E29" s="114">
        <v>1000000</v>
      </c>
      <c r="F29" s="115">
        <v>5.1619999999999999</v>
      </c>
      <c r="G29" s="115">
        <v>5.1679000000000004</v>
      </c>
      <c r="H29" s="114">
        <v>1000000</v>
      </c>
      <c r="I29" s="114">
        <v>949205948.39999998</v>
      </c>
      <c r="J29" s="115">
        <v>100</v>
      </c>
    </row>
    <row r="30" spans="2:10">
      <c r="B30" s="112">
        <v>44273</v>
      </c>
      <c r="C30" s="117">
        <v>44277</v>
      </c>
      <c r="D30" s="113">
        <v>44652</v>
      </c>
      <c r="E30" s="114">
        <v>220000</v>
      </c>
      <c r="F30" s="115">
        <v>5.1619999999999999</v>
      </c>
      <c r="G30" s="115">
        <v>5.1619999999999999</v>
      </c>
      <c r="H30" s="114">
        <v>0</v>
      </c>
      <c r="I30" s="114">
        <v>0</v>
      </c>
      <c r="J30" s="115">
        <v>0</v>
      </c>
    </row>
    <row r="31" spans="2:10">
      <c r="B31" s="113"/>
      <c r="C31" s="118"/>
      <c r="D31" s="113"/>
      <c r="E31" s="114"/>
      <c r="F31" s="115"/>
      <c r="G31" s="115"/>
      <c r="H31" s="114"/>
      <c r="I31" s="114"/>
      <c r="J31" s="115"/>
    </row>
    <row r="32" spans="2:10">
      <c r="B32" s="101"/>
      <c r="C32" s="100"/>
      <c r="D32" s="101">
        <v>44927</v>
      </c>
      <c r="E32" s="102">
        <v>10496000</v>
      </c>
      <c r="F32" s="103">
        <v>6.0773841604607002</v>
      </c>
      <c r="G32" s="103">
        <v>6.0822486648849203</v>
      </c>
      <c r="H32" s="102">
        <v>7368902</v>
      </c>
      <c r="I32" s="102">
        <v>6623037889.6399994</v>
      </c>
      <c r="J32" s="103">
        <v>70.206764481707324</v>
      </c>
    </row>
    <row r="33" spans="2:10">
      <c r="B33" s="112">
        <v>44252</v>
      </c>
      <c r="C33" s="112">
        <v>44256</v>
      </c>
      <c r="D33" s="113">
        <v>44927</v>
      </c>
      <c r="E33" s="114">
        <v>2200000</v>
      </c>
      <c r="F33" s="115">
        <v>5.5961999999999996</v>
      </c>
      <c r="G33" s="115">
        <v>5.5961999999999996</v>
      </c>
      <c r="H33" s="114">
        <v>0</v>
      </c>
      <c r="I33" s="114">
        <v>0</v>
      </c>
      <c r="J33" s="115">
        <v>0</v>
      </c>
    </row>
    <row r="34" spans="2:10">
      <c r="B34" s="112">
        <v>44259</v>
      </c>
      <c r="C34" s="112">
        <v>44260</v>
      </c>
      <c r="D34" s="113">
        <v>44927</v>
      </c>
      <c r="E34" s="114">
        <v>2000000</v>
      </c>
      <c r="F34" s="115">
        <v>5.8041999999999998</v>
      </c>
      <c r="G34" s="115">
        <v>5.8048999999999999</v>
      </c>
      <c r="H34" s="114">
        <v>2000000</v>
      </c>
      <c r="I34" s="114">
        <v>1804273783.0999999</v>
      </c>
      <c r="J34" s="115">
        <v>100</v>
      </c>
    </row>
    <row r="35" spans="2:10">
      <c r="B35" s="112">
        <v>44259</v>
      </c>
      <c r="C35" s="112">
        <v>44263</v>
      </c>
      <c r="D35" s="113">
        <v>44927</v>
      </c>
      <c r="E35" s="114">
        <v>440000</v>
      </c>
      <c r="F35" s="115">
        <v>5.8041999999999998</v>
      </c>
      <c r="G35" s="115">
        <v>5.8041999999999998</v>
      </c>
      <c r="H35" s="114">
        <v>440000</v>
      </c>
      <c r="I35" s="114">
        <v>397029137.02999997</v>
      </c>
      <c r="J35" s="115">
        <v>100</v>
      </c>
    </row>
    <row r="36" spans="2:10">
      <c r="B36" s="112">
        <v>44266</v>
      </c>
      <c r="C36" s="112">
        <v>44267</v>
      </c>
      <c r="D36" s="113">
        <v>44927</v>
      </c>
      <c r="E36" s="114">
        <v>4000000</v>
      </c>
      <c r="F36" s="115">
        <v>6.1462000000000003</v>
      </c>
      <c r="G36" s="115">
        <v>6.1547999999999998</v>
      </c>
      <c r="H36" s="114">
        <v>4000000</v>
      </c>
      <c r="I36" s="114">
        <v>3591600670.3499999</v>
      </c>
      <c r="J36" s="115">
        <v>100</v>
      </c>
    </row>
    <row r="37" spans="2:10">
      <c r="B37" s="112">
        <v>44266</v>
      </c>
      <c r="C37" s="112">
        <v>44270</v>
      </c>
      <c r="D37" s="113">
        <v>44927</v>
      </c>
      <c r="E37" s="114">
        <v>880000</v>
      </c>
      <c r="F37" s="115">
        <v>6.1462000000000003</v>
      </c>
      <c r="G37" s="115">
        <v>6.1462000000000003</v>
      </c>
      <c r="H37" s="114">
        <v>0</v>
      </c>
      <c r="I37" s="114">
        <v>0</v>
      </c>
      <c r="J37" s="115">
        <v>0</v>
      </c>
    </row>
    <row r="38" spans="2:10">
      <c r="B38" s="112">
        <v>44273</v>
      </c>
      <c r="C38" s="112">
        <v>44274</v>
      </c>
      <c r="D38" s="113">
        <v>44927</v>
      </c>
      <c r="E38" s="114">
        <v>750000</v>
      </c>
      <c r="F38" s="115">
        <v>6.4848999999999997</v>
      </c>
      <c r="G38" s="115">
        <v>6.4850000000000003</v>
      </c>
      <c r="H38" s="114">
        <v>750000</v>
      </c>
      <c r="I38" s="114">
        <v>670397027.45000005</v>
      </c>
      <c r="J38" s="115">
        <v>100</v>
      </c>
    </row>
    <row r="39" spans="2:10">
      <c r="B39" s="112">
        <v>44273</v>
      </c>
      <c r="C39" s="112">
        <v>44277</v>
      </c>
      <c r="D39" s="113">
        <v>44927</v>
      </c>
      <c r="E39" s="114">
        <v>165000</v>
      </c>
      <c r="F39" s="115">
        <v>6.4848999999999997</v>
      </c>
      <c r="G39" s="115">
        <v>6.4848999999999997</v>
      </c>
      <c r="H39" s="114">
        <v>126325</v>
      </c>
      <c r="I39" s="114">
        <v>112945510.29000001</v>
      </c>
      <c r="J39" s="115">
        <v>76.560606060606062</v>
      </c>
    </row>
    <row r="40" spans="2:10">
      <c r="B40" s="112">
        <v>44280</v>
      </c>
      <c r="C40" s="112">
        <v>44281</v>
      </c>
      <c r="D40" s="113">
        <v>44927</v>
      </c>
      <c r="E40" s="114">
        <v>50000</v>
      </c>
      <c r="F40" s="115">
        <v>6.8249000000000004</v>
      </c>
      <c r="G40" s="115">
        <v>6.8249000000000004</v>
      </c>
      <c r="H40" s="114">
        <v>50000</v>
      </c>
      <c r="I40" s="114">
        <v>44497746.649999999</v>
      </c>
      <c r="J40" s="115">
        <v>100</v>
      </c>
    </row>
    <row r="41" spans="2:10">
      <c r="B41" s="112">
        <v>44280</v>
      </c>
      <c r="C41" s="117">
        <v>44284</v>
      </c>
      <c r="D41" s="113">
        <v>44927</v>
      </c>
      <c r="E41" s="114">
        <v>11000</v>
      </c>
      <c r="F41" s="115">
        <v>6.8249000000000004</v>
      </c>
      <c r="G41" s="115">
        <v>6.8249000000000004</v>
      </c>
      <c r="H41" s="114">
        <v>2577</v>
      </c>
      <c r="I41" s="114">
        <v>2294014.77</v>
      </c>
      <c r="J41" s="115">
        <v>23.427272727272726</v>
      </c>
    </row>
    <row r="42" spans="2:10">
      <c r="B42" s="113"/>
      <c r="C42" s="118"/>
      <c r="D42" s="113"/>
      <c r="E42" s="114"/>
      <c r="F42" s="115"/>
      <c r="G42" s="115"/>
      <c r="H42" s="114"/>
      <c r="I42" s="114"/>
      <c r="J42" s="115"/>
    </row>
    <row r="43" spans="2:10">
      <c r="B43" s="101"/>
      <c r="C43" s="100"/>
      <c r="D43" s="101">
        <v>45474</v>
      </c>
      <c r="E43" s="102">
        <v>8077000</v>
      </c>
      <c r="F43" s="103">
        <v>7.4525661527002089</v>
      </c>
      <c r="G43" s="103">
        <v>7.453317868257809</v>
      </c>
      <c r="H43" s="102">
        <v>6906585</v>
      </c>
      <c r="I43" s="102">
        <v>5450926739.1200008</v>
      </c>
      <c r="J43" s="103">
        <v>85.509285625851177</v>
      </c>
    </row>
    <row r="44" spans="2:10">
      <c r="B44" s="112">
        <v>44252</v>
      </c>
      <c r="C44" s="112">
        <v>44256</v>
      </c>
      <c r="D44" s="113">
        <v>45474</v>
      </c>
      <c r="E44" s="114">
        <v>330000</v>
      </c>
      <c r="F44" s="115">
        <v>7.0815999999999999</v>
      </c>
      <c r="G44" s="115">
        <v>7.0815999999999999</v>
      </c>
      <c r="H44" s="114">
        <v>0</v>
      </c>
      <c r="I44" s="114">
        <v>0</v>
      </c>
      <c r="J44" s="115">
        <v>0</v>
      </c>
    </row>
    <row r="45" spans="2:10">
      <c r="B45" s="112">
        <v>44259</v>
      </c>
      <c r="C45" s="112">
        <v>44260</v>
      </c>
      <c r="D45" s="113">
        <v>45474</v>
      </c>
      <c r="E45" s="114">
        <v>2500000</v>
      </c>
      <c r="F45" s="115">
        <v>7.3460999999999999</v>
      </c>
      <c r="G45" s="115">
        <v>7.3475999999999999</v>
      </c>
      <c r="H45" s="114">
        <v>2500000</v>
      </c>
      <c r="I45" s="114">
        <v>1977763170.6099999</v>
      </c>
      <c r="J45" s="115">
        <v>100</v>
      </c>
    </row>
    <row r="46" spans="2:10">
      <c r="B46" s="112">
        <v>44259</v>
      </c>
      <c r="C46" s="112">
        <v>44263</v>
      </c>
      <c r="D46" s="113">
        <v>45474</v>
      </c>
      <c r="E46" s="114">
        <v>550000</v>
      </c>
      <c r="F46" s="115">
        <v>7.3460999999999999</v>
      </c>
      <c r="G46" s="115">
        <v>7.3460999999999999</v>
      </c>
      <c r="H46" s="114">
        <v>549993</v>
      </c>
      <c r="I46" s="114">
        <v>435224767.14999998</v>
      </c>
      <c r="J46" s="115">
        <v>99.99872727272728</v>
      </c>
    </row>
    <row r="47" spans="2:10">
      <c r="B47" s="112">
        <v>44266</v>
      </c>
      <c r="C47" s="112">
        <v>44267</v>
      </c>
      <c r="D47" s="113">
        <v>45474</v>
      </c>
      <c r="E47" s="114">
        <v>3500000</v>
      </c>
      <c r="F47" s="115">
        <v>7.5137</v>
      </c>
      <c r="G47" s="115">
        <v>7.5137</v>
      </c>
      <c r="H47" s="114">
        <v>3500000</v>
      </c>
      <c r="I47" s="114">
        <v>2758580321</v>
      </c>
      <c r="J47" s="115">
        <v>100</v>
      </c>
    </row>
    <row r="48" spans="2:10">
      <c r="B48" s="112">
        <v>44266</v>
      </c>
      <c r="C48" s="112">
        <v>44270</v>
      </c>
      <c r="D48" s="113">
        <v>45474</v>
      </c>
      <c r="E48" s="114">
        <v>770000</v>
      </c>
      <c r="F48" s="115">
        <v>7.5137</v>
      </c>
      <c r="G48" s="115">
        <v>7.5137</v>
      </c>
      <c r="H48" s="114">
        <v>0</v>
      </c>
      <c r="I48" s="114">
        <v>0</v>
      </c>
      <c r="J48" s="115">
        <v>0</v>
      </c>
    </row>
    <row r="49" spans="2:10">
      <c r="B49" s="112">
        <v>44273</v>
      </c>
      <c r="C49" s="112">
        <v>44274</v>
      </c>
      <c r="D49" s="113">
        <v>45474</v>
      </c>
      <c r="E49" s="114">
        <v>300000</v>
      </c>
      <c r="F49" s="115">
        <v>7.6791</v>
      </c>
      <c r="G49" s="115">
        <v>7.6839000000000004</v>
      </c>
      <c r="H49" s="114">
        <v>300000</v>
      </c>
      <c r="I49" s="114">
        <v>235604516.09</v>
      </c>
      <c r="J49" s="115">
        <v>100</v>
      </c>
    </row>
    <row r="50" spans="2:10">
      <c r="B50" s="112">
        <v>44273</v>
      </c>
      <c r="C50" s="112">
        <v>44277</v>
      </c>
      <c r="D50" s="113">
        <v>45474</v>
      </c>
      <c r="E50" s="114">
        <v>66000</v>
      </c>
      <c r="F50" s="115">
        <v>7.6791</v>
      </c>
      <c r="G50" s="115">
        <v>7.6791</v>
      </c>
      <c r="H50" s="114">
        <v>0</v>
      </c>
      <c r="I50" s="114">
        <v>0</v>
      </c>
      <c r="J50" s="115">
        <v>0</v>
      </c>
    </row>
    <row r="51" spans="2:10">
      <c r="B51" s="112">
        <v>44280</v>
      </c>
      <c r="C51" s="112">
        <v>44281</v>
      </c>
      <c r="D51" s="113">
        <v>45474</v>
      </c>
      <c r="E51" s="114">
        <v>50000</v>
      </c>
      <c r="F51" s="115">
        <v>8.2499000000000002</v>
      </c>
      <c r="G51" s="115">
        <v>8.2499000000000002</v>
      </c>
      <c r="H51" s="114">
        <v>50000</v>
      </c>
      <c r="I51" s="114">
        <v>38655950.049999997</v>
      </c>
      <c r="J51" s="115">
        <v>100</v>
      </c>
    </row>
    <row r="52" spans="2:10">
      <c r="B52" s="112">
        <v>44280</v>
      </c>
      <c r="C52" s="117">
        <v>44284</v>
      </c>
      <c r="D52" s="113">
        <v>45474</v>
      </c>
      <c r="E52" s="114">
        <v>11000</v>
      </c>
      <c r="F52" s="115">
        <v>8.2499000000000002</v>
      </c>
      <c r="G52" s="115">
        <v>8.2499000000000002</v>
      </c>
      <c r="H52" s="114">
        <v>6592</v>
      </c>
      <c r="I52" s="114">
        <v>5098014.22</v>
      </c>
      <c r="J52" s="115">
        <v>59.927272727272729</v>
      </c>
    </row>
    <row r="53" spans="2:10">
      <c r="B53" s="113"/>
      <c r="C53" s="118"/>
      <c r="D53" s="113"/>
      <c r="E53" s="114"/>
      <c r="F53" s="115"/>
      <c r="G53" s="115"/>
      <c r="H53" s="114"/>
      <c r="I53" s="114"/>
      <c r="J53" s="115"/>
    </row>
    <row r="54" spans="2:10">
      <c r="B54" s="107" t="s">
        <v>11</v>
      </c>
      <c r="C54" s="108"/>
      <c r="D54" s="107"/>
      <c r="E54" s="109">
        <v>5697000</v>
      </c>
      <c r="F54" s="110"/>
      <c r="G54" s="110"/>
      <c r="H54" s="109">
        <v>5241473</v>
      </c>
      <c r="I54" s="109">
        <v>21395569951.470001</v>
      </c>
      <c r="J54" s="110">
        <v>92.004089871862377</v>
      </c>
    </row>
    <row r="55" spans="2:10">
      <c r="B55" s="101"/>
      <c r="C55" s="100"/>
      <c r="D55" s="101">
        <v>45519</v>
      </c>
      <c r="E55" s="102">
        <v>1647000</v>
      </c>
      <c r="F55" s="103">
        <v>2.9917526339351124</v>
      </c>
      <c r="G55" s="103">
        <v>2.9917526339351124</v>
      </c>
      <c r="H55" s="102">
        <v>1580990</v>
      </c>
      <c r="I55" s="102">
        <v>6086820839.3699999</v>
      </c>
      <c r="J55" s="103">
        <v>95.992106860959325</v>
      </c>
    </row>
    <row r="56" spans="2:10">
      <c r="B56" s="112">
        <v>44257</v>
      </c>
      <c r="C56" s="112">
        <v>44258</v>
      </c>
      <c r="D56" s="113">
        <v>45519</v>
      </c>
      <c r="E56" s="114">
        <v>61000</v>
      </c>
      <c r="F56" s="115">
        <v>2.766</v>
      </c>
      <c r="G56" s="115">
        <v>2.766</v>
      </c>
      <c r="H56" s="114">
        <v>60997</v>
      </c>
      <c r="I56" s="114">
        <v>233915725.49000001</v>
      </c>
      <c r="J56" s="115">
        <v>99.99508196721311</v>
      </c>
    </row>
    <row r="57" spans="2:10">
      <c r="B57" s="112">
        <v>44271</v>
      </c>
      <c r="C57" s="112">
        <v>44272</v>
      </c>
      <c r="D57" s="113">
        <v>45519</v>
      </c>
      <c r="E57" s="114">
        <v>366000</v>
      </c>
      <c r="F57" s="115">
        <v>2.5099999999999998</v>
      </c>
      <c r="G57" s="115">
        <v>2.5099999999999998</v>
      </c>
      <c r="H57" s="114">
        <v>300000</v>
      </c>
      <c r="I57" s="114">
        <v>1167000471.25</v>
      </c>
      <c r="J57" s="115">
        <v>81.967213114754102</v>
      </c>
    </row>
    <row r="58" spans="2:10">
      <c r="B58" s="112">
        <v>44285</v>
      </c>
      <c r="C58" s="117">
        <v>44286</v>
      </c>
      <c r="D58" s="113">
        <v>45519</v>
      </c>
      <c r="E58" s="114">
        <v>1220000</v>
      </c>
      <c r="F58" s="115">
        <v>3.1230000000000002</v>
      </c>
      <c r="G58" s="115">
        <v>3.1230000000000002</v>
      </c>
      <c r="H58" s="114">
        <v>1219993</v>
      </c>
      <c r="I58" s="114">
        <v>4685904642.6300001</v>
      </c>
      <c r="J58" s="115">
        <v>99.999426229508188</v>
      </c>
    </row>
    <row r="59" spans="2:10">
      <c r="B59" s="113"/>
      <c r="C59" s="118"/>
      <c r="D59" s="113"/>
      <c r="E59" s="114"/>
      <c r="F59" s="115"/>
      <c r="G59" s="115"/>
      <c r="H59" s="114"/>
      <c r="I59" s="114"/>
      <c r="J59" s="115"/>
    </row>
    <row r="60" spans="2:10">
      <c r="B60" s="101"/>
      <c r="C60" s="100"/>
      <c r="D60" s="101">
        <v>46249</v>
      </c>
      <c r="E60" s="102">
        <v>976000</v>
      </c>
      <c r="F60" s="103">
        <v>3.2434832581332076</v>
      </c>
      <c r="G60" s="103">
        <v>3.2434832581332076</v>
      </c>
      <c r="H60" s="102">
        <v>718042</v>
      </c>
      <c r="I60" s="102">
        <v>2843306090.0900002</v>
      </c>
      <c r="J60" s="103">
        <v>73.569877049180334</v>
      </c>
    </row>
    <row r="61" spans="2:10">
      <c r="B61" s="112">
        <v>44264</v>
      </c>
      <c r="C61" s="112">
        <v>44265</v>
      </c>
      <c r="D61" s="113">
        <v>46249</v>
      </c>
      <c r="E61" s="114">
        <v>610000</v>
      </c>
      <c r="F61" s="115">
        <v>3.09</v>
      </c>
      <c r="G61" s="115">
        <v>3.09</v>
      </c>
      <c r="H61" s="114">
        <v>418042</v>
      </c>
      <c r="I61" s="114">
        <v>1662250927.5</v>
      </c>
      <c r="J61" s="115">
        <v>68.531475409836062</v>
      </c>
    </row>
    <row r="62" spans="2:10">
      <c r="B62" s="112">
        <v>44278</v>
      </c>
      <c r="C62" s="117">
        <v>44279</v>
      </c>
      <c r="D62" s="113">
        <v>46249</v>
      </c>
      <c r="E62" s="114">
        <v>366000</v>
      </c>
      <c r="F62" s="115">
        <v>3.4594999999999998</v>
      </c>
      <c r="G62" s="115">
        <v>3.4594999999999998</v>
      </c>
      <c r="H62" s="114">
        <v>300000</v>
      </c>
      <c r="I62" s="114">
        <v>1181055162.5899999</v>
      </c>
      <c r="J62" s="115">
        <v>81.967213114754102</v>
      </c>
    </row>
    <row r="63" spans="2:10">
      <c r="B63" s="113"/>
      <c r="C63" s="118"/>
      <c r="D63" s="113"/>
      <c r="E63" s="114"/>
      <c r="F63" s="115"/>
      <c r="G63" s="115"/>
      <c r="H63" s="114"/>
      <c r="I63" s="114"/>
      <c r="J63" s="115"/>
    </row>
    <row r="64" spans="2:10">
      <c r="B64" s="101"/>
      <c r="C64" s="100"/>
      <c r="D64" s="101">
        <v>46980</v>
      </c>
      <c r="E64" s="102">
        <v>1171000</v>
      </c>
      <c r="F64" s="103">
        <v>3.6359757579180285</v>
      </c>
      <c r="G64" s="103">
        <v>3.6359757579180285</v>
      </c>
      <c r="H64" s="102">
        <v>1157001</v>
      </c>
      <c r="I64" s="102">
        <v>4665604777.0100002</v>
      </c>
      <c r="J64" s="103">
        <v>98.804526046114432</v>
      </c>
    </row>
    <row r="65" spans="2:10">
      <c r="B65" s="112">
        <v>44257</v>
      </c>
      <c r="C65" s="112">
        <v>44258</v>
      </c>
      <c r="D65" s="113">
        <v>46980</v>
      </c>
      <c r="E65" s="114">
        <v>50000</v>
      </c>
      <c r="F65" s="115">
        <v>3.64</v>
      </c>
      <c r="G65" s="115">
        <v>3.64</v>
      </c>
      <c r="H65" s="114">
        <v>50000</v>
      </c>
      <c r="I65" s="114">
        <v>199741338.68000001</v>
      </c>
      <c r="J65" s="115">
        <v>100</v>
      </c>
    </row>
    <row r="66" spans="2:10">
      <c r="B66" s="112">
        <v>44257</v>
      </c>
      <c r="C66" s="112">
        <v>44259</v>
      </c>
      <c r="D66" s="113">
        <v>46980</v>
      </c>
      <c r="E66" s="114">
        <v>11000</v>
      </c>
      <c r="F66" s="115">
        <v>3.64</v>
      </c>
      <c r="G66" s="115">
        <v>3.64</v>
      </c>
      <c r="H66" s="114">
        <v>7752</v>
      </c>
      <c r="I66" s="114">
        <v>30979553.48</v>
      </c>
      <c r="J66" s="115">
        <v>70.472727272727269</v>
      </c>
    </row>
    <row r="67" spans="2:10">
      <c r="B67" s="112">
        <v>44271</v>
      </c>
      <c r="C67" s="112">
        <v>44272</v>
      </c>
      <c r="D67" s="113">
        <v>46980</v>
      </c>
      <c r="E67" s="114">
        <v>500000</v>
      </c>
      <c r="F67" s="115">
        <v>3.4289000000000001</v>
      </c>
      <c r="G67" s="115">
        <v>3.4289000000000001</v>
      </c>
      <c r="H67" s="114">
        <v>500000</v>
      </c>
      <c r="I67" s="114">
        <v>2036496806.45</v>
      </c>
      <c r="J67" s="115">
        <v>100</v>
      </c>
    </row>
    <row r="68" spans="2:10">
      <c r="B68" s="112">
        <v>44271</v>
      </c>
      <c r="C68" s="112">
        <v>44273</v>
      </c>
      <c r="D68" s="113">
        <v>46980</v>
      </c>
      <c r="E68" s="114">
        <v>110000</v>
      </c>
      <c r="F68" s="115">
        <v>3.4289000000000001</v>
      </c>
      <c r="G68" s="115">
        <v>3.4289000000000001</v>
      </c>
      <c r="H68" s="114">
        <v>99249</v>
      </c>
      <c r="I68" s="114">
        <v>404410844.94999999</v>
      </c>
      <c r="J68" s="115">
        <v>90.226363636363644</v>
      </c>
    </row>
    <row r="69" spans="2:10">
      <c r="B69" s="112">
        <v>44285</v>
      </c>
      <c r="C69" s="117">
        <v>44286</v>
      </c>
      <c r="D69" s="113">
        <v>46980</v>
      </c>
      <c r="E69" s="114">
        <v>500000</v>
      </c>
      <c r="F69" s="115">
        <v>3.8889999999999998</v>
      </c>
      <c r="G69" s="115">
        <v>3.8889999999999998</v>
      </c>
      <c r="H69" s="114">
        <v>500000</v>
      </c>
      <c r="I69" s="114">
        <v>1993976233.45</v>
      </c>
      <c r="J69" s="115">
        <v>100</v>
      </c>
    </row>
    <row r="70" spans="2:10">
      <c r="B70" s="113"/>
      <c r="C70" s="118"/>
      <c r="D70" s="113"/>
      <c r="E70" s="114"/>
      <c r="F70" s="115"/>
      <c r="G70" s="115"/>
      <c r="H70" s="114"/>
      <c r="I70" s="114"/>
      <c r="J70" s="115"/>
    </row>
    <row r="71" spans="2:10">
      <c r="B71" s="101"/>
      <c r="C71" s="100"/>
      <c r="D71" s="101">
        <v>47710</v>
      </c>
      <c r="E71" s="102">
        <v>305000</v>
      </c>
      <c r="F71" s="103">
        <v>3.7869367997093013</v>
      </c>
      <c r="G71" s="103">
        <v>3.7869367997093013</v>
      </c>
      <c r="H71" s="102">
        <v>255992</v>
      </c>
      <c r="I71" s="102">
        <v>1048754691.11</v>
      </c>
      <c r="J71" s="103">
        <v>83.93180327868852</v>
      </c>
    </row>
    <row r="72" spans="2:10">
      <c r="B72" s="112">
        <v>44264</v>
      </c>
      <c r="C72" s="112">
        <v>44265</v>
      </c>
      <c r="D72" s="113">
        <v>47710</v>
      </c>
      <c r="E72" s="114">
        <v>100000</v>
      </c>
      <c r="F72" s="115">
        <v>3.5880000000000001</v>
      </c>
      <c r="G72" s="115">
        <v>3.5880000000000001</v>
      </c>
      <c r="H72" s="114">
        <v>84000</v>
      </c>
      <c r="I72" s="114">
        <v>347654795.88</v>
      </c>
      <c r="J72" s="115">
        <v>84</v>
      </c>
    </row>
    <row r="73" spans="2:10">
      <c r="B73" s="112">
        <v>44264</v>
      </c>
      <c r="C73" s="112">
        <v>44266</v>
      </c>
      <c r="D73" s="113">
        <v>47710</v>
      </c>
      <c r="E73" s="114">
        <v>22000</v>
      </c>
      <c r="F73" s="115">
        <v>3.5880000000000001</v>
      </c>
      <c r="G73" s="115">
        <v>3.5880000000000001</v>
      </c>
      <c r="H73" s="114">
        <v>21992</v>
      </c>
      <c r="I73" s="114">
        <v>91053398.359999999</v>
      </c>
      <c r="J73" s="115">
        <v>99.963636363636368</v>
      </c>
    </row>
    <row r="74" spans="2:10">
      <c r="B74" s="112">
        <v>44278</v>
      </c>
      <c r="C74" s="112">
        <v>44279</v>
      </c>
      <c r="D74" s="113">
        <v>47710</v>
      </c>
      <c r="E74" s="114">
        <v>150000</v>
      </c>
      <c r="F74" s="115">
        <v>3.93</v>
      </c>
      <c r="G74" s="115">
        <v>3.93</v>
      </c>
      <c r="H74" s="114">
        <v>150000</v>
      </c>
      <c r="I74" s="114">
        <v>610046496.87</v>
      </c>
      <c r="J74" s="115">
        <v>100</v>
      </c>
    </row>
    <row r="75" spans="2:10">
      <c r="B75" s="112">
        <v>44278</v>
      </c>
      <c r="C75" s="117">
        <v>44280</v>
      </c>
      <c r="D75" s="113">
        <v>47710</v>
      </c>
      <c r="E75" s="114">
        <v>33000</v>
      </c>
      <c r="F75" s="115">
        <v>3.93</v>
      </c>
      <c r="G75" s="115">
        <v>3.93</v>
      </c>
      <c r="H75" s="114">
        <v>0</v>
      </c>
      <c r="I75" s="114">
        <v>0</v>
      </c>
      <c r="J75" s="115">
        <v>0</v>
      </c>
    </row>
    <row r="76" spans="2:10">
      <c r="B76" s="113"/>
      <c r="C76" s="118"/>
      <c r="D76" s="113"/>
      <c r="E76" s="114"/>
      <c r="F76" s="115"/>
      <c r="G76" s="115"/>
      <c r="H76" s="114"/>
      <c r="I76" s="114"/>
      <c r="J76" s="115"/>
    </row>
    <row r="77" spans="2:10">
      <c r="B77" s="101"/>
      <c r="C77" s="100"/>
      <c r="D77" s="101">
        <v>51363</v>
      </c>
      <c r="E77" s="102">
        <v>622000</v>
      </c>
      <c r="F77" s="103">
        <v>4.2423439343221769</v>
      </c>
      <c r="G77" s="103">
        <v>4.2423439343221769</v>
      </c>
      <c r="H77" s="102">
        <v>619457</v>
      </c>
      <c r="I77" s="102">
        <v>2672728646.7199998</v>
      </c>
      <c r="J77" s="103">
        <v>99.59115755627009</v>
      </c>
    </row>
    <row r="78" spans="2:10">
      <c r="B78" s="112">
        <v>44257</v>
      </c>
      <c r="C78" s="112">
        <v>44258</v>
      </c>
      <c r="D78" s="113">
        <v>51363</v>
      </c>
      <c r="E78" s="114">
        <v>50000</v>
      </c>
      <c r="F78" s="115">
        <v>4.1680000000000001</v>
      </c>
      <c r="G78" s="115">
        <v>4.1680000000000001</v>
      </c>
      <c r="H78" s="114">
        <v>50000</v>
      </c>
      <c r="I78" s="114">
        <v>215176726.78999999</v>
      </c>
      <c r="J78" s="115">
        <v>100</v>
      </c>
    </row>
    <row r="79" spans="2:10">
      <c r="B79" s="112">
        <v>44257</v>
      </c>
      <c r="C79" s="112">
        <v>44259</v>
      </c>
      <c r="D79" s="113">
        <v>51363</v>
      </c>
      <c r="E79" s="114">
        <v>11000</v>
      </c>
      <c r="F79" s="115">
        <v>4.1680000000000001</v>
      </c>
      <c r="G79" s="115">
        <v>4.1680000000000001</v>
      </c>
      <c r="H79" s="114">
        <v>9290</v>
      </c>
      <c r="I79" s="114">
        <v>39995702.420000002</v>
      </c>
      <c r="J79" s="115">
        <v>84.454545454545453</v>
      </c>
    </row>
    <row r="80" spans="2:10">
      <c r="B80" s="112">
        <v>44271</v>
      </c>
      <c r="C80" s="112">
        <v>44272</v>
      </c>
      <c r="D80" s="113">
        <v>51363</v>
      </c>
      <c r="E80" s="114">
        <v>50000</v>
      </c>
      <c r="F80" s="115">
        <v>4.0088999999999997</v>
      </c>
      <c r="G80" s="115">
        <v>4.0088999999999997</v>
      </c>
      <c r="H80" s="114">
        <v>50000</v>
      </c>
      <c r="I80" s="114">
        <v>220889523.28</v>
      </c>
      <c r="J80" s="115">
        <v>100</v>
      </c>
    </row>
    <row r="81" spans="2:10">
      <c r="B81" s="112">
        <v>44271</v>
      </c>
      <c r="C81" s="112">
        <v>44273</v>
      </c>
      <c r="D81" s="113">
        <v>51363</v>
      </c>
      <c r="E81" s="114">
        <v>11000</v>
      </c>
      <c r="F81" s="115">
        <v>4.0088999999999997</v>
      </c>
      <c r="G81" s="115">
        <v>4.0088999999999997</v>
      </c>
      <c r="H81" s="114">
        <v>10167</v>
      </c>
      <c r="I81" s="114">
        <v>44935387.780000001</v>
      </c>
      <c r="J81" s="115">
        <v>92.427272727272722</v>
      </c>
    </row>
    <row r="82" spans="2:10">
      <c r="B82" s="112">
        <v>44285</v>
      </c>
      <c r="C82" s="117">
        <v>44286</v>
      </c>
      <c r="D82" s="113">
        <v>51363</v>
      </c>
      <c r="E82" s="114">
        <v>500000</v>
      </c>
      <c r="F82" s="115">
        <v>4.28</v>
      </c>
      <c r="G82" s="115">
        <v>4.28</v>
      </c>
      <c r="H82" s="114">
        <v>500000</v>
      </c>
      <c r="I82" s="114">
        <v>2151731306.4499998</v>
      </c>
      <c r="J82" s="115">
        <v>100</v>
      </c>
    </row>
    <row r="83" spans="2:10">
      <c r="B83" s="113"/>
      <c r="C83" s="118"/>
      <c r="D83" s="113"/>
      <c r="E83" s="114"/>
      <c r="F83" s="115"/>
      <c r="G83" s="115"/>
      <c r="H83" s="114"/>
      <c r="I83" s="114"/>
      <c r="J83" s="115"/>
    </row>
    <row r="84" spans="2:10">
      <c r="B84" s="101"/>
      <c r="C84" s="100"/>
      <c r="D84" s="101">
        <v>56749</v>
      </c>
      <c r="E84" s="102">
        <v>976000</v>
      </c>
      <c r="F84" s="103">
        <v>4.4469828405231988</v>
      </c>
      <c r="G84" s="103">
        <v>4.4469828405231988</v>
      </c>
      <c r="H84" s="102">
        <v>909991</v>
      </c>
      <c r="I84" s="102">
        <v>4078354907.1700001</v>
      </c>
      <c r="J84" s="103">
        <v>93.236782786885243</v>
      </c>
    </row>
    <row r="85" spans="2:10">
      <c r="B85" s="112">
        <v>44264</v>
      </c>
      <c r="C85" s="112">
        <v>44265</v>
      </c>
      <c r="D85" s="113">
        <v>56749</v>
      </c>
      <c r="E85" s="114">
        <v>500000</v>
      </c>
      <c r="F85" s="115">
        <v>4.4195000000000002</v>
      </c>
      <c r="G85" s="115">
        <v>4.4195000000000002</v>
      </c>
      <c r="H85" s="114">
        <v>500000</v>
      </c>
      <c r="I85" s="114">
        <v>2245138780.4499998</v>
      </c>
      <c r="J85" s="115">
        <v>100</v>
      </c>
    </row>
    <row r="86" spans="2:10">
      <c r="B86" s="112">
        <v>44264</v>
      </c>
      <c r="C86" s="112">
        <v>44266</v>
      </c>
      <c r="D86" s="113">
        <v>56749</v>
      </c>
      <c r="E86" s="114">
        <v>110000</v>
      </c>
      <c r="F86" s="115">
        <v>4.4195000000000002</v>
      </c>
      <c r="G86" s="115">
        <v>4.4195000000000002</v>
      </c>
      <c r="H86" s="114">
        <v>109991</v>
      </c>
      <c r="I86" s="114">
        <v>494090947.38</v>
      </c>
      <c r="J86" s="115">
        <v>99.991818181818175</v>
      </c>
    </row>
    <row r="87" spans="2:10">
      <c r="B87" s="112">
        <v>44278</v>
      </c>
      <c r="C87" s="112">
        <v>44279</v>
      </c>
      <c r="D87" s="113">
        <v>56749</v>
      </c>
      <c r="E87" s="114">
        <v>300000</v>
      </c>
      <c r="F87" s="115">
        <v>4.5031999999999996</v>
      </c>
      <c r="G87" s="115">
        <v>4.5031999999999996</v>
      </c>
      <c r="H87" s="114">
        <v>300000</v>
      </c>
      <c r="I87" s="114">
        <v>1339125179.3399999</v>
      </c>
      <c r="J87" s="115">
        <v>100</v>
      </c>
    </row>
    <row r="88" spans="2:10">
      <c r="B88" s="112">
        <v>44278</v>
      </c>
      <c r="C88" s="117">
        <v>44280</v>
      </c>
      <c r="D88" s="113">
        <v>56749</v>
      </c>
      <c r="E88" s="114">
        <v>66000</v>
      </c>
      <c r="F88" s="115">
        <v>4.5031999999999996</v>
      </c>
      <c r="G88" s="115">
        <v>4.5031999999999996</v>
      </c>
      <c r="H88" s="114">
        <v>0</v>
      </c>
      <c r="I88" s="114">
        <v>0</v>
      </c>
      <c r="J88" s="115">
        <v>0</v>
      </c>
    </row>
    <row r="89" spans="2:10">
      <c r="B89" s="113"/>
      <c r="C89" s="118"/>
      <c r="D89" s="113"/>
      <c r="E89" s="114"/>
      <c r="F89" s="115"/>
      <c r="G89" s="115"/>
      <c r="H89" s="114"/>
      <c r="I89" s="114"/>
      <c r="J89" s="115"/>
    </row>
    <row r="90" spans="2:10">
      <c r="B90" s="107" t="s">
        <v>12</v>
      </c>
      <c r="C90" s="108"/>
      <c r="D90" s="107"/>
      <c r="E90" s="109">
        <v>488000</v>
      </c>
      <c r="F90" s="110"/>
      <c r="G90" s="110"/>
      <c r="H90" s="109">
        <v>145497</v>
      </c>
      <c r="I90" s="109">
        <v>161232641.75</v>
      </c>
      <c r="J90" s="110">
        <v>29.814959016393445</v>
      </c>
    </row>
    <row r="91" spans="2:10">
      <c r="B91" s="101"/>
      <c r="C91" s="100"/>
      <c r="D91" s="101">
        <v>46388</v>
      </c>
      <c r="E91" s="102">
        <v>133000</v>
      </c>
      <c r="F91" s="103">
        <v>8.0150000000000006</v>
      </c>
      <c r="G91" s="103">
        <v>8.02</v>
      </c>
      <c r="H91" s="102">
        <v>4500</v>
      </c>
      <c r="I91" s="102">
        <v>4980077.87</v>
      </c>
      <c r="J91" s="103">
        <v>3.3834586466165413</v>
      </c>
    </row>
    <row r="92" spans="2:10">
      <c r="B92" s="112">
        <v>44252</v>
      </c>
      <c r="C92" s="112">
        <v>44256</v>
      </c>
      <c r="D92" s="113">
        <v>46388</v>
      </c>
      <c r="E92" s="114">
        <v>33000</v>
      </c>
      <c r="F92" s="115">
        <v>7.61</v>
      </c>
      <c r="G92" s="115">
        <v>7.61</v>
      </c>
      <c r="H92" s="114">
        <v>0</v>
      </c>
      <c r="I92" s="114">
        <v>0</v>
      </c>
      <c r="J92" s="115">
        <v>0</v>
      </c>
    </row>
    <row r="93" spans="2:10">
      <c r="B93" s="112">
        <v>44266</v>
      </c>
      <c r="C93" s="112">
        <v>44267</v>
      </c>
      <c r="D93" s="113">
        <v>46388</v>
      </c>
      <c r="E93" s="114">
        <v>50000</v>
      </c>
      <c r="F93" s="115">
        <v>8.0150000000000006</v>
      </c>
      <c r="G93" s="115">
        <v>8.02</v>
      </c>
      <c r="H93" s="114">
        <v>4500</v>
      </c>
      <c r="I93" s="114">
        <v>4980077.87</v>
      </c>
      <c r="J93" s="115">
        <v>9</v>
      </c>
    </row>
    <row r="94" spans="2:10">
      <c r="B94" s="112">
        <v>44280</v>
      </c>
      <c r="C94" s="117">
        <v>44281</v>
      </c>
      <c r="D94" s="113">
        <v>46388</v>
      </c>
      <c r="E94" s="114">
        <v>50000</v>
      </c>
      <c r="F94" s="115">
        <v>0</v>
      </c>
      <c r="G94" s="115">
        <v>0</v>
      </c>
      <c r="H94" s="114">
        <v>0</v>
      </c>
      <c r="I94" s="114">
        <v>0</v>
      </c>
      <c r="J94" s="115">
        <v>0</v>
      </c>
    </row>
    <row r="95" spans="2:10">
      <c r="B95" s="113"/>
      <c r="C95" s="118"/>
      <c r="D95" s="113"/>
      <c r="E95" s="114"/>
      <c r="F95" s="115"/>
      <c r="G95" s="115"/>
      <c r="H95" s="114"/>
      <c r="I95" s="114"/>
      <c r="J95" s="115"/>
    </row>
    <row r="96" spans="2:10">
      <c r="B96" s="101"/>
      <c r="C96" s="100"/>
      <c r="D96" s="101">
        <v>47119</v>
      </c>
      <c r="E96" s="102">
        <v>244000</v>
      </c>
      <c r="F96" s="103">
        <v>8.502184496432001</v>
      </c>
      <c r="G96" s="103">
        <v>8.502184496432001</v>
      </c>
      <c r="H96" s="102">
        <v>60000</v>
      </c>
      <c r="I96" s="102">
        <v>66197811.049999997</v>
      </c>
      <c r="J96" s="103">
        <v>24.590163934426229</v>
      </c>
    </row>
    <row r="97" spans="2:10">
      <c r="B97" s="112">
        <v>44252</v>
      </c>
      <c r="C97" s="112">
        <v>44256</v>
      </c>
      <c r="D97" s="113">
        <v>47119</v>
      </c>
      <c r="E97" s="114">
        <v>33000</v>
      </c>
      <c r="F97" s="115">
        <v>8.02</v>
      </c>
      <c r="G97" s="115">
        <v>8.02</v>
      </c>
      <c r="H97" s="114">
        <v>0</v>
      </c>
      <c r="I97" s="114">
        <v>0</v>
      </c>
      <c r="J97" s="115">
        <v>0</v>
      </c>
    </row>
    <row r="98" spans="2:10">
      <c r="B98" s="112">
        <v>44259</v>
      </c>
      <c r="C98" s="112">
        <v>44260</v>
      </c>
      <c r="D98" s="113">
        <v>47119</v>
      </c>
      <c r="E98" s="114">
        <v>50000</v>
      </c>
      <c r="F98" s="115">
        <v>0</v>
      </c>
      <c r="G98" s="115">
        <v>0</v>
      </c>
      <c r="H98" s="114">
        <v>0</v>
      </c>
      <c r="I98" s="114">
        <v>0</v>
      </c>
      <c r="J98" s="115">
        <v>0</v>
      </c>
    </row>
    <row r="99" spans="2:10">
      <c r="B99" s="112">
        <v>44266</v>
      </c>
      <c r="C99" s="112">
        <v>44267</v>
      </c>
      <c r="D99" s="113">
        <v>47119</v>
      </c>
      <c r="E99" s="114">
        <v>50000</v>
      </c>
      <c r="F99" s="115">
        <v>0</v>
      </c>
      <c r="G99" s="115">
        <v>0</v>
      </c>
      <c r="H99" s="114">
        <v>0</v>
      </c>
      <c r="I99" s="114">
        <v>0</v>
      </c>
      <c r="J99" s="115">
        <v>0</v>
      </c>
    </row>
    <row r="100" spans="2:10">
      <c r="B100" s="112">
        <v>44273</v>
      </c>
      <c r="C100" s="112">
        <v>44274</v>
      </c>
      <c r="D100" s="113">
        <v>47119</v>
      </c>
      <c r="E100" s="114">
        <v>50000</v>
      </c>
      <c r="F100" s="115">
        <v>8.3849</v>
      </c>
      <c r="G100" s="115">
        <v>8.3849</v>
      </c>
      <c r="H100" s="114">
        <v>50000</v>
      </c>
      <c r="I100" s="114">
        <v>55487400.049999997</v>
      </c>
      <c r="J100" s="115">
        <v>100</v>
      </c>
    </row>
    <row r="101" spans="2:10">
      <c r="B101" s="112">
        <v>44273</v>
      </c>
      <c r="C101" s="112">
        <v>44277</v>
      </c>
      <c r="D101" s="113">
        <v>47119</v>
      </c>
      <c r="E101" s="114">
        <v>11000</v>
      </c>
      <c r="F101" s="115">
        <v>8.3849</v>
      </c>
      <c r="G101" s="115">
        <v>8.3849</v>
      </c>
      <c r="H101" s="114">
        <v>0</v>
      </c>
      <c r="I101" s="114">
        <v>0</v>
      </c>
      <c r="J101" s="115">
        <v>0</v>
      </c>
    </row>
    <row r="102" spans="2:10">
      <c r="B102" s="112">
        <v>44280</v>
      </c>
      <c r="C102" s="117">
        <v>44281</v>
      </c>
      <c r="D102" s="113">
        <v>47119</v>
      </c>
      <c r="E102" s="114">
        <v>50000</v>
      </c>
      <c r="F102" s="115">
        <v>9.1097999999999999</v>
      </c>
      <c r="G102" s="115">
        <v>9.1097999999999999</v>
      </c>
      <c r="H102" s="114">
        <v>10000</v>
      </c>
      <c r="I102" s="114">
        <v>10710411</v>
      </c>
      <c r="J102" s="115">
        <v>20</v>
      </c>
    </row>
    <row r="103" spans="2:10">
      <c r="B103" s="113"/>
      <c r="C103" s="118"/>
      <c r="D103" s="113"/>
      <c r="E103" s="114"/>
      <c r="F103" s="115"/>
      <c r="G103" s="115"/>
      <c r="H103" s="114"/>
      <c r="I103" s="114"/>
      <c r="J103" s="115"/>
    </row>
    <row r="104" spans="2:10">
      <c r="B104" s="101"/>
      <c r="C104" s="100"/>
      <c r="D104" s="101">
        <v>47849</v>
      </c>
      <c r="E104" s="102">
        <v>111000</v>
      </c>
      <c r="F104" s="103">
        <v>8.5396514752599764</v>
      </c>
      <c r="G104" s="103">
        <v>8.5461335911148364</v>
      </c>
      <c r="H104" s="102">
        <v>80997</v>
      </c>
      <c r="I104" s="102">
        <v>90054752.830000013</v>
      </c>
      <c r="J104" s="103">
        <v>72.970270270270262</v>
      </c>
    </row>
    <row r="105" spans="2:10">
      <c r="B105" s="112">
        <v>44259</v>
      </c>
      <c r="C105" s="112">
        <v>44260</v>
      </c>
      <c r="D105" s="113">
        <v>47849</v>
      </c>
      <c r="E105" s="114">
        <v>50000</v>
      </c>
      <c r="F105" s="115">
        <v>8.5373999999999999</v>
      </c>
      <c r="G105" s="115">
        <v>8.5449000000000002</v>
      </c>
      <c r="H105" s="114">
        <v>50000</v>
      </c>
      <c r="I105" s="114">
        <v>55551827.75</v>
      </c>
      <c r="J105" s="115">
        <v>100</v>
      </c>
    </row>
    <row r="106" spans="2:10">
      <c r="B106" s="112">
        <v>44259</v>
      </c>
      <c r="C106" s="112">
        <v>44263</v>
      </c>
      <c r="D106" s="113">
        <v>47849</v>
      </c>
      <c r="E106" s="114">
        <v>11000</v>
      </c>
      <c r="F106" s="115">
        <v>8.5373999999999999</v>
      </c>
      <c r="G106" s="115">
        <v>8.5373999999999999</v>
      </c>
      <c r="H106" s="114">
        <v>10997</v>
      </c>
      <c r="I106" s="114">
        <v>12222040.68</v>
      </c>
      <c r="J106" s="115">
        <v>99.972727272727269</v>
      </c>
    </row>
    <row r="107" spans="2:10">
      <c r="B107" s="112">
        <v>44273</v>
      </c>
      <c r="C107" s="117">
        <v>44274</v>
      </c>
      <c r="D107" s="113">
        <v>47849</v>
      </c>
      <c r="E107" s="114">
        <v>50000</v>
      </c>
      <c r="F107" s="115">
        <v>8.5465</v>
      </c>
      <c r="G107" s="115">
        <v>8.5540000000000003</v>
      </c>
      <c r="H107" s="114">
        <v>20000</v>
      </c>
      <c r="I107" s="114">
        <v>22280884.399999999</v>
      </c>
      <c r="J107" s="115">
        <v>40</v>
      </c>
    </row>
    <row r="108" spans="2:10">
      <c r="B108" s="11"/>
      <c r="C108" s="11"/>
      <c r="D108" s="11"/>
      <c r="E108" s="11"/>
      <c r="F108" s="11"/>
      <c r="G108" s="11"/>
      <c r="H108" s="11"/>
      <c r="I108" s="11"/>
      <c r="J108" s="11"/>
    </row>
    <row r="109" spans="2:10">
      <c r="B109" s="105" t="s">
        <v>25</v>
      </c>
      <c r="C109" s="106"/>
      <c r="D109" s="106"/>
      <c r="E109" s="106">
        <v>55319000</v>
      </c>
      <c r="F109" s="106"/>
      <c r="G109" s="106"/>
      <c r="H109" s="106">
        <v>38335930</v>
      </c>
      <c r="I109" s="106">
        <v>139212534879.35001</v>
      </c>
      <c r="J109" s="106">
        <v>69.299752345487093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/>
  <dimension ref="B1:J115"/>
  <sheetViews>
    <sheetView zoomScale="85" zoomScaleNormal="85" workbookViewId="0"/>
  </sheetViews>
  <sheetFormatPr defaultRowHeight="15"/>
  <cols>
    <col min="2" max="2" width="14" customWidth="1"/>
    <col min="3" max="3" width="17.5703125" bestFit="1" customWidth="1"/>
    <col min="4" max="4" width="19" bestFit="1" customWidth="1"/>
    <col min="5" max="5" width="12.7109375" bestFit="1" customWidth="1"/>
    <col min="6" max="6" width="11" bestFit="1" customWidth="1"/>
    <col min="7" max="8" width="12.7109375" bestFit="1" customWidth="1"/>
    <col min="9" max="9" width="16.42578125" bestFit="1" customWidth="1"/>
    <col min="10" max="10" width="17.28515625" bestFit="1" customWidth="1"/>
  </cols>
  <sheetData>
    <row r="1" spans="2:10">
      <c r="B1" s="81" t="s">
        <v>27</v>
      </c>
      <c r="C1" s="82"/>
      <c r="D1" s="82"/>
      <c r="E1" s="82"/>
      <c r="F1" s="82"/>
      <c r="G1" s="82"/>
      <c r="H1" s="82"/>
      <c r="I1" s="82"/>
      <c r="J1" s="82"/>
    </row>
    <row r="2" spans="2:10">
      <c r="B2" s="82"/>
      <c r="C2" s="82"/>
      <c r="D2" s="82"/>
      <c r="E2" s="82"/>
      <c r="F2" s="82"/>
      <c r="G2" s="82"/>
      <c r="H2" s="82"/>
      <c r="I2" s="82"/>
      <c r="J2" s="82"/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8" t="s">
        <v>9</v>
      </c>
      <c r="C5" s="108"/>
      <c r="D5" s="107"/>
      <c r="E5" s="109">
        <v>8771000</v>
      </c>
      <c r="F5" s="110"/>
      <c r="G5" s="110"/>
      <c r="H5" s="109">
        <v>2998299</v>
      </c>
      <c r="I5" s="109">
        <v>32180964282.419998</v>
      </c>
      <c r="J5" s="110">
        <v>34.184232128605629</v>
      </c>
    </row>
    <row r="6" spans="2:10">
      <c r="B6" s="100"/>
      <c r="C6" s="100"/>
      <c r="D6" s="101">
        <v>44805</v>
      </c>
      <c r="E6" s="102">
        <v>4484918</v>
      </c>
      <c r="F6" s="103">
        <v>0.13274324308682997</v>
      </c>
      <c r="G6" s="103">
        <v>0.13274324308682997</v>
      </c>
      <c r="H6" s="102">
        <v>1928582</v>
      </c>
      <c r="I6" s="102">
        <v>20832747182.109997</v>
      </c>
      <c r="J6" s="103">
        <v>43.001499692970974</v>
      </c>
    </row>
    <row r="7" spans="2:10">
      <c r="B7" s="112">
        <v>44287</v>
      </c>
      <c r="C7" s="112">
        <v>44291</v>
      </c>
      <c r="D7" s="113">
        <v>44805</v>
      </c>
      <c r="E7" s="114">
        <v>1730164</v>
      </c>
      <c r="F7" s="115">
        <v>0.13300000000000001</v>
      </c>
      <c r="G7" s="115">
        <v>0.13300000000000001</v>
      </c>
      <c r="H7" s="114">
        <v>840415</v>
      </c>
      <c r="I7" s="114">
        <v>9071220188.5299988</v>
      </c>
      <c r="J7" s="115">
        <v>48.574297003058668</v>
      </c>
    </row>
    <row r="8" spans="2:10">
      <c r="B8" s="112">
        <v>44294</v>
      </c>
      <c r="C8" s="112">
        <v>44295</v>
      </c>
      <c r="D8" s="113">
        <v>44805</v>
      </c>
      <c r="E8" s="114">
        <v>1000000</v>
      </c>
      <c r="F8" s="115">
        <v>0.1426</v>
      </c>
      <c r="G8" s="115">
        <v>0.1426</v>
      </c>
      <c r="H8" s="114">
        <v>102400</v>
      </c>
      <c r="I8" s="114">
        <v>1105612631.95</v>
      </c>
      <c r="J8" s="115">
        <v>10.24</v>
      </c>
    </row>
    <row r="9" spans="2:10">
      <c r="B9" s="112">
        <v>44301</v>
      </c>
      <c r="C9" s="112">
        <v>44302</v>
      </c>
      <c r="D9" s="113">
        <v>44805</v>
      </c>
      <c r="E9" s="114">
        <v>814317</v>
      </c>
      <c r="F9" s="115">
        <v>0.13500000000000001</v>
      </c>
      <c r="G9" s="115">
        <v>0.13500000000000001</v>
      </c>
      <c r="H9" s="114">
        <v>302776</v>
      </c>
      <c r="I9" s="114">
        <v>3271204693.8299999</v>
      </c>
      <c r="J9" s="115">
        <v>37.181588988072214</v>
      </c>
    </row>
    <row r="10" spans="2:10">
      <c r="B10" s="112">
        <v>44308</v>
      </c>
      <c r="C10" s="112">
        <v>44309</v>
      </c>
      <c r="D10" s="113">
        <v>44805</v>
      </c>
      <c r="E10" s="114">
        <v>576637</v>
      </c>
      <c r="F10" s="115">
        <v>0.13</v>
      </c>
      <c r="G10" s="115">
        <v>0.13</v>
      </c>
      <c r="H10" s="114">
        <v>358349</v>
      </c>
      <c r="I10" s="114">
        <v>3873574564.6999998</v>
      </c>
      <c r="J10" s="115">
        <v>62.144642123207497</v>
      </c>
    </row>
    <row r="11" spans="2:10">
      <c r="B11" s="117">
        <v>44315</v>
      </c>
      <c r="C11" s="117">
        <v>44316</v>
      </c>
      <c r="D11" s="113">
        <v>44805</v>
      </c>
      <c r="E11" s="114">
        <v>363800</v>
      </c>
      <c r="F11" s="115">
        <v>0.12989999999999999</v>
      </c>
      <c r="G11" s="115">
        <v>0.12989999999999999</v>
      </c>
      <c r="H11" s="114">
        <v>324642</v>
      </c>
      <c r="I11" s="114">
        <v>3511135103.0999999</v>
      </c>
      <c r="J11" s="115">
        <v>89.236393622869713</v>
      </c>
    </row>
    <row r="12" spans="2:10">
      <c r="B12" s="118"/>
      <c r="C12" s="118"/>
      <c r="D12" s="113"/>
      <c r="E12" s="114"/>
      <c r="F12" s="115"/>
      <c r="G12" s="115"/>
      <c r="H12" s="114"/>
      <c r="I12" s="114"/>
      <c r="J12" s="115"/>
    </row>
    <row r="13" spans="2:10">
      <c r="B13" s="100"/>
      <c r="C13" s="100"/>
      <c r="D13" s="101">
        <v>46447</v>
      </c>
      <c r="E13" s="102">
        <v>4286082</v>
      </c>
      <c r="F13" s="103">
        <v>0.338907791419574</v>
      </c>
      <c r="G13" s="103">
        <v>0.338907791419574</v>
      </c>
      <c r="H13" s="102">
        <v>1069717</v>
      </c>
      <c r="I13" s="102">
        <v>11348217100.309999</v>
      </c>
      <c r="J13" s="103">
        <v>24.95792194363057</v>
      </c>
    </row>
    <row r="14" spans="2:10">
      <c r="B14" s="112">
        <v>44287</v>
      </c>
      <c r="C14" s="112">
        <v>44291</v>
      </c>
      <c r="D14" s="113">
        <v>46447</v>
      </c>
      <c r="E14" s="114">
        <v>1599836</v>
      </c>
      <c r="F14" s="115">
        <v>0.33500000000000002</v>
      </c>
      <c r="G14" s="115">
        <v>0.33500000000000002</v>
      </c>
      <c r="H14" s="114">
        <v>373992</v>
      </c>
      <c r="I14" s="114">
        <v>3965505964.98</v>
      </c>
      <c r="J14" s="115">
        <v>23.376896131853513</v>
      </c>
    </row>
    <row r="15" spans="2:10">
      <c r="B15" s="112">
        <v>44294</v>
      </c>
      <c r="C15" s="112">
        <v>44295</v>
      </c>
      <c r="D15" s="113">
        <v>46447</v>
      </c>
      <c r="E15" s="114">
        <v>1000000</v>
      </c>
      <c r="F15" s="115">
        <v>0.3382</v>
      </c>
      <c r="G15" s="115">
        <v>0.3382</v>
      </c>
      <c r="H15" s="114">
        <v>40450</v>
      </c>
      <c r="I15" s="114">
        <v>429019552.24000001</v>
      </c>
      <c r="J15" s="115">
        <v>4.0449999999999999</v>
      </c>
    </row>
    <row r="16" spans="2:10">
      <c r="B16" s="112">
        <v>44301</v>
      </c>
      <c r="C16" s="112">
        <v>44302</v>
      </c>
      <c r="D16" s="113">
        <v>46447</v>
      </c>
      <c r="E16" s="114">
        <v>850683</v>
      </c>
      <c r="F16" s="115">
        <v>0.34</v>
      </c>
      <c r="G16" s="115">
        <v>0.34</v>
      </c>
      <c r="H16" s="114">
        <v>493625</v>
      </c>
      <c r="I16" s="114">
        <v>5237990186.8800001</v>
      </c>
      <c r="J16" s="115">
        <v>58.026903088459513</v>
      </c>
    </row>
    <row r="17" spans="2:10">
      <c r="B17" s="112">
        <v>44308</v>
      </c>
      <c r="C17" s="112">
        <v>44309</v>
      </c>
      <c r="D17" s="113">
        <v>46447</v>
      </c>
      <c r="E17" s="114">
        <v>533363</v>
      </c>
      <c r="F17" s="115">
        <v>0.34489999999999998</v>
      </c>
      <c r="G17" s="115">
        <v>0.34489999999999998</v>
      </c>
      <c r="H17" s="114">
        <v>151650</v>
      </c>
      <c r="I17" s="114">
        <v>1609495126.74</v>
      </c>
      <c r="J17" s="115">
        <v>28.43279342586569</v>
      </c>
    </row>
    <row r="18" spans="2:10">
      <c r="B18" s="117">
        <v>44315</v>
      </c>
      <c r="C18" s="117">
        <v>44316</v>
      </c>
      <c r="D18" s="113">
        <v>46447</v>
      </c>
      <c r="E18" s="114">
        <v>302200</v>
      </c>
      <c r="F18" s="115">
        <v>0.34300000000000003</v>
      </c>
      <c r="G18" s="115">
        <v>0.34300000000000003</v>
      </c>
      <c r="H18" s="114">
        <v>10000</v>
      </c>
      <c r="I18" s="114">
        <v>106206269.47</v>
      </c>
      <c r="J18" s="115">
        <v>3.3090668431502315</v>
      </c>
    </row>
    <row r="19" spans="2:10">
      <c r="B19" s="118"/>
      <c r="C19" s="118"/>
      <c r="D19" s="113"/>
      <c r="E19" s="114"/>
      <c r="F19" s="115"/>
      <c r="G19" s="115"/>
      <c r="H19" s="114"/>
      <c r="I19" s="114"/>
      <c r="J19" s="115"/>
    </row>
    <row r="20" spans="2:10">
      <c r="B20" s="108" t="s">
        <v>10</v>
      </c>
      <c r="C20" s="108"/>
      <c r="D20" s="107"/>
      <c r="E20" s="109">
        <v>90370000</v>
      </c>
      <c r="F20" s="110"/>
      <c r="G20" s="110"/>
      <c r="H20" s="109">
        <v>88197802</v>
      </c>
      <c r="I20" s="109">
        <v>78924101638.309998</v>
      </c>
      <c r="J20" s="110">
        <v>97.596328427575514</v>
      </c>
    </row>
    <row r="21" spans="2:10">
      <c r="B21" s="100"/>
      <c r="C21" s="100"/>
      <c r="D21" s="101">
        <v>44927</v>
      </c>
      <c r="E21" s="102">
        <v>32010000</v>
      </c>
      <c r="F21" s="103">
        <v>6.6213268774327805</v>
      </c>
      <c r="G21" s="103">
        <v>6.6267870725942384</v>
      </c>
      <c r="H21" s="102">
        <v>31356450</v>
      </c>
      <c r="I21" s="102">
        <v>28109561866.510002</v>
      </c>
      <c r="J21" s="103">
        <v>97.958294283036551</v>
      </c>
    </row>
    <row r="22" spans="2:10">
      <c r="B22" s="112">
        <v>44287</v>
      </c>
      <c r="C22" s="112">
        <v>44291</v>
      </c>
      <c r="D22" s="113">
        <v>44927</v>
      </c>
      <c r="E22" s="114">
        <v>3500000</v>
      </c>
      <c r="F22" s="115">
        <v>6.6757999999999997</v>
      </c>
      <c r="G22" s="115">
        <v>6.6760000000000002</v>
      </c>
      <c r="H22" s="114">
        <v>3500000</v>
      </c>
      <c r="I22" s="114">
        <v>3126536026.4200001</v>
      </c>
      <c r="J22" s="115">
        <v>100</v>
      </c>
    </row>
    <row r="23" spans="2:10">
      <c r="B23" s="112">
        <v>44287</v>
      </c>
      <c r="C23" s="112">
        <v>44292</v>
      </c>
      <c r="D23" s="113">
        <v>44927</v>
      </c>
      <c r="E23" s="114">
        <v>770000</v>
      </c>
      <c r="F23" s="115">
        <v>6.6757999999999997</v>
      </c>
      <c r="G23" s="115">
        <v>6.6757999999999997</v>
      </c>
      <c r="H23" s="114">
        <v>116462</v>
      </c>
      <c r="I23" s="114">
        <v>104061875.55</v>
      </c>
      <c r="J23" s="115">
        <v>15.124935064935066</v>
      </c>
    </row>
    <row r="24" spans="2:10">
      <c r="B24" s="112">
        <v>44294</v>
      </c>
      <c r="C24" s="112">
        <v>44295</v>
      </c>
      <c r="D24" s="113">
        <v>44927</v>
      </c>
      <c r="E24" s="114">
        <v>3000000</v>
      </c>
      <c r="F24" s="115">
        <v>6.8399000000000001</v>
      </c>
      <c r="G24" s="115">
        <v>6.8498999999999999</v>
      </c>
      <c r="H24" s="114">
        <v>3000000</v>
      </c>
      <c r="I24" s="114">
        <v>2675516097.5500002</v>
      </c>
      <c r="J24" s="115">
        <v>100</v>
      </c>
    </row>
    <row r="25" spans="2:10">
      <c r="B25" s="112">
        <v>44294</v>
      </c>
      <c r="C25" s="112">
        <v>44298</v>
      </c>
      <c r="D25" s="113">
        <v>44927</v>
      </c>
      <c r="E25" s="114">
        <v>660000</v>
      </c>
      <c r="F25" s="115">
        <v>6.8399000000000001</v>
      </c>
      <c r="G25" s="115">
        <v>6.8399000000000001</v>
      </c>
      <c r="H25" s="114">
        <v>659994</v>
      </c>
      <c r="I25" s="114">
        <v>588763041.29999995</v>
      </c>
      <c r="J25" s="115">
        <v>99.99909090909091</v>
      </c>
    </row>
    <row r="26" spans="2:10">
      <c r="B26" s="112">
        <v>44301</v>
      </c>
      <c r="C26" s="112">
        <v>44302</v>
      </c>
      <c r="D26" s="113">
        <v>44927</v>
      </c>
      <c r="E26" s="114">
        <v>8000000</v>
      </c>
      <c r="F26" s="115">
        <v>6.7328999999999999</v>
      </c>
      <c r="G26" s="115">
        <v>6.74</v>
      </c>
      <c r="H26" s="114">
        <v>8000000</v>
      </c>
      <c r="I26" s="114">
        <v>7156329698.6400003</v>
      </c>
      <c r="J26" s="115">
        <v>100</v>
      </c>
    </row>
    <row r="27" spans="2:10">
      <c r="B27" s="112">
        <v>44301</v>
      </c>
      <c r="C27" s="112">
        <v>44305</v>
      </c>
      <c r="D27" s="113">
        <v>44927</v>
      </c>
      <c r="E27" s="114">
        <v>1760000</v>
      </c>
      <c r="F27" s="115">
        <v>6.7328999999999999</v>
      </c>
      <c r="G27" s="115">
        <v>6.7328999999999999</v>
      </c>
      <c r="H27" s="114">
        <v>1759997</v>
      </c>
      <c r="I27" s="114">
        <v>1574798995.9200001</v>
      </c>
      <c r="J27" s="115">
        <v>99.999829545454546</v>
      </c>
    </row>
    <row r="28" spans="2:10">
      <c r="B28" s="112">
        <v>44308</v>
      </c>
      <c r="C28" s="112">
        <v>44309</v>
      </c>
      <c r="D28" s="113">
        <v>44927</v>
      </c>
      <c r="E28" s="114">
        <v>6000000</v>
      </c>
      <c r="F28" s="115">
        <v>6.4710999999999999</v>
      </c>
      <c r="G28" s="115">
        <v>6.4798</v>
      </c>
      <c r="H28" s="114">
        <v>6000000</v>
      </c>
      <c r="I28" s="114">
        <v>5395204707.5900002</v>
      </c>
      <c r="J28" s="115">
        <v>100</v>
      </c>
    </row>
    <row r="29" spans="2:10">
      <c r="B29" s="112">
        <v>44308</v>
      </c>
      <c r="C29" s="112">
        <v>44312</v>
      </c>
      <c r="D29" s="113">
        <v>44927</v>
      </c>
      <c r="E29" s="114">
        <v>1320000</v>
      </c>
      <c r="F29" s="115">
        <v>6.4710999999999999</v>
      </c>
      <c r="G29" s="115">
        <v>6.4710999999999999</v>
      </c>
      <c r="H29" s="114">
        <v>1319997</v>
      </c>
      <c r="I29" s="114">
        <v>1187239490.8699999</v>
      </c>
      <c r="J29" s="115">
        <v>99.999772727272727</v>
      </c>
    </row>
    <row r="30" spans="2:10">
      <c r="B30" s="117">
        <v>44315</v>
      </c>
      <c r="C30" s="117">
        <v>44316</v>
      </c>
      <c r="D30" s="113">
        <v>44927</v>
      </c>
      <c r="E30" s="114">
        <v>7000000</v>
      </c>
      <c r="F30" s="115">
        <v>6.4824999999999999</v>
      </c>
      <c r="G30" s="115">
        <v>6.4870000000000001</v>
      </c>
      <c r="H30" s="114">
        <v>7000000</v>
      </c>
      <c r="I30" s="114">
        <v>6301111932.6700001</v>
      </c>
      <c r="J30" s="115">
        <v>100</v>
      </c>
    </row>
    <row r="31" spans="2:10">
      <c r="B31" s="118"/>
      <c r="C31" s="118"/>
      <c r="D31" s="113"/>
      <c r="E31" s="114"/>
      <c r="F31" s="115"/>
      <c r="G31" s="115"/>
      <c r="H31" s="114"/>
      <c r="I31" s="114"/>
      <c r="J31" s="115"/>
    </row>
    <row r="32" spans="2:10">
      <c r="B32" s="100"/>
      <c r="C32" s="100"/>
      <c r="D32" s="101">
        <v>45474</v>
      </c>
      <c r="E32" s="102">
        <v>19200000</v>
      </c>
      <c r="F32" s="103">
        <v>8.0724395580883375</v>
      </c>
      <c r="G32" s="103">
        <v>8.0758401588620998</v>
      </c>
      <c r="H32" s="102">
        <v>18869982</v>
      </c>
      <c r="I32" s="102">
        <v>14743295739.540001</v>
      </c>
      <c r="J32" s="103">
        <v>98.281156249999995</v>
      </c>
    </row>
    <row r="33" spans="2:10">
      <c r="B33" s="112">
        <v>44287</v>
      </c>
      <c r="C33" s="112">
        <v>44291</v>
      </c>
      <c r="D33" s="113">
        <v>45474</v>
      </c>
      <c r="E33" s="114">
        <v>1500000</v>
      </c>
      <c r="F33" s="115">
        <v>8.1773000000000007</v>
      </c>
      <c r="G33" s="115">
        <v>8.1777999999999995</v>
      </c>
      <c r="H33" s="114">
        <v>1500000</v>
      </c>
      <c r="I33" s="114">
        <v>1164020311.1300001</v>
      </c>
      <c r="J33" s="115">
        <v>100</v>
      </c>
    </row>
    <row r="34" spans="2:10">
      <c r="B34" s="112">
        <v>44287</v>
      </c>
      <c r="C34" s="112">
        <v>44292</v>
      </c>
      <c r="D34" s="113">
        <v>45474</v>
      </c>
      <c r="E34" s="114">
        <v>330000</v>
      </c>
      <c r="F34" s="115">
        <v>8.1773000000000007</v>
      </c>
      <c r="G34" s="115">
        <v>8.1773000000000007</v>
      </c>
      <c r="H34" s="114">
        <v>0</v>
      </c>
      <c r="I34" s="114">
        <v>0</v>
      </c>
      <c r="J34" s="115">
        <v>0</v>
      </c>
    </row>
    <row r="35" spans="2:10">
      <c r="B35" s="112">
        <v>44294</v>
      </c>
      <c r="C35" s="112">
        <v>44295</v>
      </c>
      <c r="D35" s="113">
        <v>45474</v>
      </c>
      <c r="E35" s="114">
        <v>1000000</v>
      </c>
      <c r="F35" s="115">
        <v>8.3454999999999995</v>
      </c>
      <c r="G35" s="115">
        <v>8.3535000000000004</v>
      </c>
      <c r="H35" s="114">
        <v>1000000</v>
      </c>
      <c r="I35" s="114">
        <v>773117864.71000004</v>
      </c>
      <c r="J35" s="115">
        <v>100</v>
      </c>
    </row>
    <row r="36" spans="2:10">
      <c r="B36" s="112">
        <v>44294</v>
      </c>
      <c r="C36" s="112">
        <v>44298</v>
      </c>
      <c r="D36" s="113">
        <v>45474</v>
      </c>
      <c r="E36" s="114">
        <v>220000</v>
      </c>
      <c r="F36" s="115">
        <v>8.3454999999999995</v>
      </c>
      <c r="G36" s="115">
        <v>8.3454999999999995</v>
      </c>
      <c r="H36" s="114">
        <v>219995</v>
      </c>
      <c r="I36" s="114">
        <v>170136297.78999999</v>
      </c>
      <c r="J36" s="115">
        <v>99.997727272727275</v>
      </c>
    </row>
    <row r="37" spans="2:10">
      <c r="B37" s="112">
        <v>44301</v>
      </c>
      <c r="C37" s="112">
        <v>44302</v>
      </c>
      <c r="D37" s="113">
        <v>45474</v>
      </c>
      <c r="E37" s="114">
        <v>5000000</v>
      </c>
      <c r="F37" s="115">
        <v>8.2754999999999992</v>
      </c>
      <c r="G37" s="115">
        <v>8.2788000000000004</v>
      </c>
      <c r="H37" s="114">
        <v>5000000</v>
      </c>
      <c r="I37" s="114">
        <v>3879729464.0900002</v>
      </c>
      <c r="J37" s="115">
        <v>100</v>
      </c>
    </row>
    <row r="38" spans="2:10">
      <c r="B38" s="112">
        <v>44301</v>
      </c>
      <c r="C38" s="112">
        <v>44305</v>
      </c>
      <c r="D38" s="113">
        <v>45474</v>
      </c>
      <c r="E38" s="114">
        <v>1100000</v>
      </c>
      <c r="F38" s="115">
        <v>8.2754999999999992</v>
      </c>
      <c r="G38" s="115">
        <v>8.2754999999999992</v>
      </c>
      <c r="H38" s="114">
        <v>1099995</v>
      </c>
      <c r="I38" s="114">
        <v>853807491.64999998</v>
      </c>
      <c r="J38" s="115">
        <v>99.999545454545455</v>
      </c>
    </row>
    <row r="39" spans="2:10">
      <c r="B39" s="112">
        <v>44308</v>
      </c>
      <c r="C39" s="112">
        <v>44309</v>
      </c>
      <c r="D39" s="113">
        <v>45474</v>
      </c>
      <c r="E39" s="114">
        <v>2500000</v>
      </c>
      <c r="F39" s="115">
        <v>7.8918999999999997</v>
      </c>
      <c r="G39" s="115">
        <v>7.9069000000000003</v>
      </c>
      <c r="H39" s="114">
        <v>2500000</v>
      </c>
      <c r="I39" s="114">
        <v>1964321680.3</v>
      </c>
      <c r="J39" s="115">
        <v>100</v>
      </c>
    </row>
    <row r="40" spans="2:10">
      <c r="B40" s="112">
        <v>44308</v>
      </c>
      <c r="C40" s="112">
        <v>44312</v>
      </c>
      <c r="D40" s="113">
        <v>45474</v>
      </c>
      <c r="E40" s="114">
        <v>550000</v>
      </c>
      <c r="F40" s="115">
        <v>7.8918999999999997</v>
      </c>
      <c r="G40" s="115">
        <v>7.8918999999999997</v>
      </c>
      <c r="H40" s="114">
        <v>549992</v>
      </c>
      <c r="I40" s="114">
        <v>432275677.69999999</v>
      </c>
      <c r="J40" s="115">
        <v>99.99854545454545</v>
      </c>
    </row>
    <row r="41" spans="2:10">
      <c r="B41" s="117">
        <v>44315</v>
      </c>
      <c r="C41" s="117">
        <v>44316</v>
      </c>
      <c r="D41" s="113">
        <v>45474</v>
      </c>
      <c r="E41" s="114">
        <v>7000000</v>
      </c>
      <c r="F41" s="115">
        <v>7.9074999999999998</v>
      </c>
      <c r="G41" s="115">
        <v>7.9077000000000002</v>
      </c>
      <c r="H41" s="114">
        <v>7000000</v>
      </c>
      <c r="I41" s="114">
        <v>5505886952.1700001</v>
      </c>
      <c r="J41" s="115">
        <v>100</v>
      </c>
    </row>
    <row r="42" spans="2:10">
      <c r="B42" s="118"/>
      <c r="C42" s="118"/>
      <c r="D42" s="113"/>
      <c r="E42" s="114"/>
      <c r="F42" s="115"/>
      <c r="G42" s="115"/>
      <c r="H42" s="114"/>
      <c r="I42" s="114"/>
      <c r="J42" s="115"/>
    </row>
    <row r="43" spans="2:10">
      <c r="B43" s="100"/>
      <c r="C43" s="100"/>
      <c r="D43" s="101">
        <v>44743</v>
      </c>
      <c r="E43" s="102">
        <v>20860000</v>
      </c>
      <c r="F43" s="103">
        <v>5.786392902625149</v>
      </c>
      <c r="G43" s="103">
        <v>5.7902747061854054</v>
      </c>
      <c r="H43" s="102">
        <v>19851020</v>
      </c>
      <c r="I43" s="102">
        <v>18548821346.639999</v>
      </c>
      <c r="J43" s="103">
        <v>95.163087248322142</v>
      </c>
    </row>
    <row r="44" spans="2:10">
      <c r="B44" s="112">
        <v>44287</v>
      </c>
      <c r="C44" s="112">
        <v>44291</v>
      </c>
      <c r="D44" s="113">
        <v>44743</v>
      </c>
      <c r="E44" s="114">
        <v>5000000</v>
      </c>
      <c r="F44" s="115">
        <v>5.7865000000000002</v>
      </c>
      <c r="G44" s="115">
        <v>5.7949999999999999</v>
      </c>
      <c r="H44" s="114">
        <v>4320000</v>
      </c>
      <c r="I44" s="114">
        <v>4028466436.2600002</v>
      </c>
      <c r="J44" s="115">
        <v>86.4</v>
      </c>
    </row>
    <row r="45" spans="2:10">
      <c r="B45" s="112">
        <v>44287</v>
      </c>
      <c r="C45" s="112">
        <v>44292</v>
      </c>
      <c r="D45" s="113">
        <v>44743</v>
      </c>
      <c r="E45" s="114">
        <v>1100000</v>
      </c>
      <c r="F45" s="115">
        <v>5.7865000000000002</v>
      </c>
      <c r="G45" s="115">
        <v>5.7865000000000002</v>
      </c>
      <c r="H45" s="114">
        <v>771022</v>
      </c>
      <c r="I45" s="114">
        <v>719150514.91999996</v>
      </c>
      <c r="J45" s="115">
        <v>70.092909090909089</v>
      </c>
    </row>
    <row r="46" spans="2:10">
      <c r="B46" s="112">
        <v>44301</v>
      </c>
      <c r="C46" s="112">
        <v>44302</v>
      </c>
      <c r="D46" s="113">
        <v>44743</v>
      </c>
      <c r="E46" s="114">
        <v>8000000</v>
      </c>
      <c r="F46" s="115">
        <v>5.8461999999999996</v>
      </c>
      <c r="G46" s="115">
        <v>5.85</v>
      </c>
      <c r="H46" s="114">
        <v>8000000</v>
      </c>
      <c r="I46" s="114">
        <v>7470034858.9799995</v>
      </c>
      <c r="J46" s="115">
        <v>100</v>
      </c>
    </row>
    <row r="47" spans="2:10">
      <c r="B47" s="112">
        <v>44301</v>
      </c>
      <c r="C47" s="112">
        <v>44305</v>
      </c>
      <c r="D47" s="113">
        <v>44743</v>
      </c>
      <c r="E47" s="114">
        <v>1760000</v>
      </c>
      <c r="F47" s="115">
        <v>5.8461999999999996</v>
      </c>
      <c r="G47" s="115">
        <v>5.8461999999999996</v>
      </c>
      <c r="H47" s="114">
        <v>1759998</v>
      </c>
      <c r="I47" s="114">
        <v>1643777751.6800001</v>
      </c>
      <c r="J47" s="115">
        <v>99.999886363636364</v>
      </c>
    </row>
    <row r="48" spans="2:10">
      <c r="B48" s="117">
        <v>44315</v>
      </c>
      <c r="C48" s="117">
        <v>44316</v>
      </c>
      <c r="D48" s="113">
        <v>44743</v>
      </c>
      <c r="E48" s="114">
        <v>5000000</v>
      </c>
      <c r="F48" s="115">
        <v>5.67</v>
      </c>
      <c r="G48" s="115">
        <v>5.6719999999999997</v>
      </c>
      <c r="H48" s="114">
        <v>5000000</v>
      </c>
      <c r="I48" s="114">
        <v>4687391784.8000002</v>
      </c>
      <c r="J48" s="115">
        <v>100</v>
      </c>
    </row>
    <row r="49" spans="2:10">
      <c r="B49" s="118"/>
      <c r="C49" s="118"/>
      <c r="D49" s="113"/>
      <c r="E49" s="114"/>
      <c r="F49" s="115"/>
      <c r="G49" s="115"/>
      <c r="H49" s="114"/>
      <c r="I49" s="114"/>
      <c r="J49" s="115"/>
    </row>
    <row r="50" spans="2:10">
      <c r="B50" s="100"/>
      <c r="C50" s="100"/>
      <c r="D50" s="101">
        <v>44562</v>
      </c>
      <c r="E50" s="102">
        <v>18300000</v>
      </c>
      <c r="F50" s="103">
        <v>4.7601295654159834</v>
      </c>
      <c r="G50" s="103">
        <v>4.7705265557463328</v>
      </c>
      <c r="H50" s="102">
        <v>18120350</v>
      </c>
      <c r="I50" s="102">
        <v>17522422685.619999</v>
      </c>
      <c r="J50" s="103">
        <v>99.018306010928953</v>
      </c>
    </row>
    <row r="51" spans="2:10">
      <c r="B51" s="112">
        <v>44294</v>
      </c>
      <c r="C51" s="112">
        <v>44295</v>
      </c>
      <c r="D51" s="113">
        <v>44562</v>
      </c>
      <c r="E51" s="114">
        <v>10000000</v>
      </c>
      <c r="F51" s="115">
        <v>4.7870999999999997</v>
      </c>
      <c r="G51" s="115">
        <v>4.8040000000000003</v>
      </c>
      <c r="H51" s="114">
        <v>10000000</v>
      </c>
      <c r="I51" s="114">
        <v>9662540620.3500004</v>
      </c>
      <c r="J51" s="115">
        <v>100</v>
      </c>
    </row>
    <row r="52" spans="2:10">
      <c r="B52" s="112">
        <v>44294</v>
      </c>
      <c r="C52" s="112">
        <v>44298</v>
      </c>
      <c r="D52" s="113">
        <v>44562</v>
      </c>
      <c r="E52" s="114">
        <v>2200000</v>
      </c>
      <c r="F52" s="115">
        <v>4.7870999999999997</v>
      </c>
      <c r="G52" s="115">
        <v>4.7870999999999997</v>
      </c>
      <c r="H52" s="114">
        <v>2020356</v>
      </c>
      <c r="I52" s="114">
        <v>1952540130.3199999</v>
      </c>
      <c r="J52" s="115">
        <v>91.834363636363634</v>
      </c>
    </row>
    <row r="53" spans="2:10">
      <c r="B53" s="112">
        <v>44308</v>
      </c>
      <c r="C53" s="112">
        <v>44309</v>
      </c>
      <c r="D53" s="113">
        <v>44562</v>
      </c>
      <c r="E53" s="114">
        <v>5000000</v>
      </c>
      <c r="F53" s="115">
        <v>4.7070999999999996</v>
      </c>
      <c r="G53" s="115">
        <v>4.7110000000000003</v>
      </c>
      <c r="H53" s="114">
        <v>5000000</v>
      </c>
      <c r="I53" s="114">
        <v>4841928908.3999996</v>
      </c>
      <c r="J53" s="115">
        <v>100</v>
      </c>
    </row>
    <row r="54" spans="2:10">
      <c r="B54" s="117">
        <v>44308</v>
      </c>
      <c r="C54" s="117">
        <v>44312</v>
      </c>
      <c r="D54" s="113">
        <v>44562</v>
      </c>
      <c r="E54" s="114">
        <v>1100000</v>
      </c>
      <c r="F54" s="115">
        <v>4.7070999999999996</v>
      </c>
      <c r="G54" s="115">
        <v>4.7070999999999996</v>
      </c>
      <c r="H54" s="114">
        <v>1099994</v>
      </c>
      <c r="I54" s="114">
        <v>1065413026.55</v>
      </c>
      <c r="J54" s="115">
        <v>99.99945454545454</v>
      </c>
    </row>
    <row r="55" spans="2:10">
      <c r="B55" s="118"/>
      <c r="C55" s="118"/>
      <c r="D55" s="113"/>
      <c r="E55" s="114"/>
      <c r="F55" s="115"/>
      <c r="G55" s="115"/>
      <c r="H55" s="114"/>
      <c r="I55" s="114"/>
      <c r="J55" s="115"/>
    </row>
    <row r="56" spans="2:10">
      <c r="B56" s="108" t="s">
        <v>11</v>
      </c>
      <c r="C56" s="108"/>
      <c r="D56" s="107"/>
      <c r="E56" s="109">
        <v>16995000</v>
      </c>
      <c r="F56" s="110"/>
      <c r="G56" s="110"/>
      <c r="H56" s="109">
        <v>14552122</v>
      </c>
      <c r="I56" s="109">
        <v>58386804438.30999</v>
      </c>
      <c r="J56" s="110">
        <v>85.625901735804646</v>
      </c>
    </row>
    <row r="57" spans="2:10">
      <c r="B57" s="100"/>
      <c r="C57" s="100"/>
      <c r="D57" s="101">
        <v>45519</v>
      </c>
      <c r="E57" s="102">
        <v>4880000</v>
      </c>
      <c r="F57" s="103">
        <v>3.1070404249353651</v>
      </c>
      <c r="G57" s="103">
        <v>3.1070404249353651</v>
      </c>
      <c r="H57" s="102">
        <v>4000000</v>
      </c>
      <c r="I57" s="102">
        <v>15460496273.449999</v>
      </c>
      <c r="J57" s="103">
        <v>81.967213114754102</v>
      </c>
    </row>
    <row r="58" spans="2:10">
      <c r="B58" s="112">
        <v>44299</v>
      </c>
      <c r="C58" s="112">
        <v>44300</v>
      </c>
      <c r="D58" s="113">
        <v>45519</v>
      </c>
      <c r="E58" s="114">
        <v>3050000</v>
      </c>
      <c r="F58" s="115">
        <v>3.32</v>
      </c>
      <c r="G58" s="115">
        <v>3.32</v>
      </c>
      <c r="H58" s="114">
        <v>2500000</v>
      </c>
      <c r="I58" s="114">
        <v>9591582339.9699993</v>
      </c>
      <c r="J58" s="115">
        <v>81.967213114754102</v>
      </c>
    </row>
    <row r="59" spans="2:10">
      <c r="B59" s="117">
        <v>44313</v>
      </c>
      <c r="C59" s="117">
        <v>44314</v>
      </c>
      <c r="D59" s="113">
        <v>45519</v>
      </c>
      <c r="E59" s="114">
        <v>1830000</v>
      </c>
      <c r="F59" s="115">
        <v>2.7589999999999999</v>
      </c>
      <c r="G59" s="115">
        <v>2.7589999999999999</v>
      </c>
      <c r="H59" s="114">
        <v>1500000</v>
      </c>
      <c r="I59" s="114">
        <v>5868913933.4799995</v>
      </c>
      <c r="J59" s="115">
        <v>81.967213114754102</v>
      </c>
    </row>
    <row r="60" spans="2:10">
      <c r="B60" s="118"/>
      <c r="C60" s="118"/>
      <c r="D60" s="113"/>
      <c r="E60" s="114"/>
      <c r="F60" s="115"/>
      <c r="G60" s="115"/>
      <c r="H60" s="114"/>
      <c r="I60" s="114"/>
      <c r="J60" s="115"/>
    </row>
    <row r="61" spans="2:10">
      <c r="B61" s="100"/>
      <c r="C61" s="100"/>
      <c r="D61" s="101">
        <v>46249</v>
      </c>
      <c r="E61" s="102">
        <v>5185000</v>
      </c>
      <c r="F61" s="103">
        <v>3.6590298011788729</v>
      </c>
      <c r="G61" s="103">
        <v>3.6590298011788729</v>
      </c>
      <c r="H61" s="102">
        <v>4615012</v>
      </c>
      <c r="I61" s="102">
        <v>18172214415.489998</v>
      </c>
      <c r="J61" s="103">
        <v>89.006981677917068</v>
      </c>
    </row>
    <row r="62" spans="2:10">
      <c r="B62" s="112">
        <v>44292</v>
      </c>
      <c r="C62" s="112">
        <v>44293</v>
      </c>
      <c r="D62" s="113">
        <v>46249</v>
      </c>
      <c r="E62" s="114">
        <v>1525000</v>
      </c>
      <c r="F62" s="115">
        <v>3.6219000000000001</v>
      </c>
      <c r="G62" s="115">
        <v>3.6219000000000001</v>
      </c>
      <c r="H62" s="114">
        <v>1250000</v>
      </c>
      <c r="I62" s="114">
        <v>4916208359.9499998</v>
      </c>
      <c r="J62" s="115">
        <v>81.967213114754102</v>
      </c>
    </row>
    <row r="63" spans="2:10">
      <c r="B63" s="117">
        <v>44306</v>
      </c>
      <c r="C63" s="117">
        <v>44308</v>
      </c>
      <c r="D63" s="113">
        <v>46249</v>
      </c>
      <c r="E63" s="114">
        <v>3660000</v>
      </c>
      <c r="F63" s="115">
        <v>3.6728000000000001</v>
      </c>
      <c r="G63" s="115">
        <v>3.6728000000000001</v>
      </c>
      <c r="H63" s="114">
        <v>3365012</v>
      </c>
      <c r="I63" s="114">
        <v>13256006055.539999</v>
      </c>
      <c r="J63" s="115">
        <v>91.94021857923498</v>
      </c>
    </row>
    <row r="64" spans="2:10">
      <c r="B64" s="118"/>
      <c r="C64" s="118"/>
      <c r="D64" s="113"/>
      <c r="E64" s="114"/>
      <c r="F64" s="115"/>
      <c r="G64" s="115"/>
      <c r="H64" s="114"/>
      <c r="I64" s="114"/>
      <c r="J64" s="115"/>
    </row>
    <row r="65" spans="2:10">
      <c r="B65" s="100"/>
      <c r="C65" s="100"/>
      <c r="D65" s="101">
        <v>46980</v>
      </c>
      <c r="E65" s="102">
        <v>2855000</v>
      </c>
      <c r="F65" s="103">
        <v>3.9265178549358439</v>
      </c>
      <c r="G65" s="103">
        <v>3.9265178549358439</v>
      </c>
      <c r="H65" s="102">
        <v>2083523</v>
      </c>
      <c r="I65" s="102">
        <v>8339935525.8299999</v>
      </c>
      <c r="J65" s="103">
        <v>72.978038528896676</v>
      </c>
    </row>
    <row r="66" spans="2:10">
      <c r="B66" s="112">
        <v>44285</v>
      </c>
      <c r="C66" s="112">
        <v>44287</v>
      </c>
      <c r="D66" s="113">
        <v>46980</v>
      </c>
      <c r="E66" s="114">
        <v>110000</v>
      </c>
      <c r="F66" s="115">
        <v>3.8889999999999998</v>
      </c>
      <c r="G66" s="115">
        <v>3.8889999999999998</v>
      </c>
      <c r="H66" s="114">
        <v>109992</v>
      </c>
      <c r="I66" s="114">
        <v>438855543.00999999</v>
      </c>
      <c r="J66" s="115">
        <v>99.992727272727279</v>
      </c>
    </row>
    <row r="67" spans="2:10">
      <c r="B67" s="112">
        <v>44299</v>
      </c>
      <c r="C67" s="112">
        <v>44300</v>
      </c>
      <c r="D67" s="113">
        <v>46980</v>
      </c>
      <c r="E67" s="114">
        <v>1500000</v>
      </c>
      <c r="F67" s="115">
        <v>4.08</v>
      </c>
      <c r="G67" s="115">
        <v>4.08</v>
      </c>
      <c r="H67" s="114">
        <v>1079500</v>
      </c>
      <c r="I67" s="114">
        <v>4278419626.1500001</v>
      </c>
      <c r="J67" s="115">
        <v>71.966666666666669</v>
      </c>
    </row>
    <row r="68" spans="2:10">
      <c r="B68" s="112">
        <v>44299</v>
      </c>
      <c r="C68" s="112">
        <v>44301</v>
      </c>
      <c r="D68" s="113">
        <v>46980</v>
      </c>
      <c r="E68" s="114">
        <v>330000</v>
      </c>
      <c r="F68" s="115">
        <v>4.08</v>
      </c>
      <c r="G68" s="115">
        <v>4.08</v>
      </c>
      <c r="H68" s="114">
        <v>144031</v>
      </c>
      <c r="I68" s="114">
        <v>571104781.45000005</v>
      </c>
      <c r="J68" s="115">
        <v>43.645757575757578</v>
      </c>
    </row>
    <row r="69" spans="2:10">
      <c r="B69" s="112">
        <v>44313</v>
      </c>
      <c r="C69" s="112">
        <v>44314</v>
      </c>
      <c r="D69" s="113">
        <v>46980</v>
      </c>
      <c r="E69" s="114">
        <v>750000</v>
      </c>
      <c r="F69" s="115">
        <v>3.6880000000000002</v>
      </c>
      <c r="G69" s="115">
        <v>3.6880000000000002</v>
      </c>
      <c r="H69" s="114">
        <v>750000</v>
      </c>
      <c r="I69" s="114">
        <v>3051555575.2199998</v>
      </c>
      <c r="J69" s="115">
        <v>100</v>
      </c>
    </row>
    <row r="70" spans="2:10">
      <c r="B70" s="117">
        <v>44313</v>
      </c>
      <c r="C70" s="117">
        <v>44315</v>
      </c>
      <c r="D70" s="113">
        <v>46980</v>
      </c>
      <c r="E70" s="114">
        <v>165000</v>
      </c>
      <c r="F70" s="115">
        <v>3.6880000000000002</v>
      </c>
      <c r="G70" s="115">
        <v>3.6880000000000002</v>
      </c>
      <c r="H70" s="114">
        <v>0</v>
      </c>
      <c r="I70" s="114">
        <v>0</v>
      </c>
      <c r="J70" s="115">
        <v>0</v>
      </c>
    </row>
    <row r="71" spans="2:10">
      <c r="B71" s="118"/>
      <c r="C71" s="118"/>
      <c r="D71" s="113"/>
      <c r="E71" s="114"/>
      <c r="F71" s="115"/>
      <c r="G71" s="115"/>
      <c r="H71" s="114"/>
      <c r="I71" s="114"/>
      <c r="J71" s="115"/>
    </row>
    <row r="72" spans="2:10">
      <c r="B72" s="100"/>
      <c r="C72" s="100"/>
      <c r="D72" s="101">
        <v>47710</v>
      </c>
      <c r="E72" s="102">
        <v>1830000</v>
      </c>
      <c r="F72" s="103">
        <v>4.0946553297136301</v>
      </c>
      <c r="G72" s="103">
        <v>4.0946553297136301</v>
      </c>
      <c r="H72" s="102">
        <v>1794337</v>
      </c>
      <c r="I72" s="102">
        <v>7280198976</v>
      </c>
      <c r="J72" s="103">
        <v>98.051202185792349</v>
      </c>
    </row>
    <row r="73" spans="2:10">
      <c r="B73" s="112">
        <v>44292</v>
      </c>
      <c r="C73" s="112">
        <v>44293</v>
      </c>
      <c r="D73" s="113">
        <v>47710</v>
      </c>
      <c r="E73" s="114">
        <v>500000</v>
      </c>
      <c r="F73" s="115">
        <v>4.01</v>
      </c>
      <c r="G73" s="115">
        <v>4.01</v>
      </c>
      <c r="H73" s="114">
        <v>500000</v>
      </c>
      <c r="I73" s="114">
        <v>2035132317.96</v>
      </c>
      <c r="J73" s="115">
        <v>100</v>
      </c>
    </row>
    <row r="74" spans="2:10">
      <c r="B74" s="112">
        <v>44292</v>
      </c>
      <c r="C74" s="112">
        <v>44294</v>
      </c>
      <c r="D74" s="113">
        <v>47710</v>
      </c>
      <c r="E74" s="114">
        <v>110000</v>
      </c>
      <c r="F74" s="115">
        <v>4.01</v>
      </c>
      <c r="G74" s="115">
        <v>4.01</v>
      </c>
      <c r="H74" s="114">
        <v>74343</v>
      </c>
      <c r="I74" s="114">
        <v>302743925.93000001</v>
      </c>
      <c r="J74" s="115">
        <v>67.584545454545449</v>
      </c>
    </row>
    <row r="75" spans="2:10">
      <c r="B75" s="112">
        <v>44306</v>
      </c>
      <c r="C75" s="112">
        <v>44308</v>
      </c>
      <c r="D75" s="113">
        <v>47710</v>
      </c>
      <c r="E75" s="114">
        <v>1000000</v>
      </c>
      <c r="F75" s="115">
        <v>4.1346999999999996</v>
      </c>
      <c r="G75" s="115">
        <v>4.1346999999999996</v>
      </c>
      <c r="H75" s="114">
        <v>1000000</v>
      </c>
      <c r="I75" s="114">
        <v>4050891344.9699998</v>
      </c>
      <c r="J75" s="115">
        <v>100</v>
      </c>
    </row>
    <row r="76" spans="2:10">
      <c r="B76" s="117">
        <v>44306</v>
      </c>
      <c r="C76" s="117">
        <v>44309</v>
      </c>
      <c r="D76" s="113">
        <v>47710</v>
      </c>
      <c r="E76" s="114">
        <v>220000</v>
      </c>
      <c r="F76" s="115">
        <v>4.1346999999999996</v>
      </c>
      <c r="G76" s="115">
        <v>4.1346999999999996</v>
      </c>
      <c r="H76" s="114">
        <v>219994</v>
      </c>
      <c r="I76" s="114">
        <v>891431387.13999999</v>
      </c>
      <c r="J76" s="115">
        <v>99.99727272727273</v>
      </c>
    </row>
    <row r="77" spans="2:10">
      <c r="B77" s="118"/>
      <c r="C77" s="118"/>
      <c r="D77" s="113"/>
      <c r="E77" s="114"/>
      <c r="F77" s="115"/>
      <c r="G77" s="115"/>
      <c r="H77" s="114"/>
      <c r="I77" s="114"/>
      <c r="J77" s="115"/>
    </row>
    <row r="78" spans="2:10">
      <c r="B78" s="100"/>
      <c r="C78" s="100"/>
      <c r="D78" s="101">
        <v>51363</v>
      </c>
      <c r="E78" s="102">
        <v>659000</v>
      </c>
      <c r="F78" s="103">
        <v>4.2653988820639528</v>
      </c>
      <c r="G78" s="103">
        <v>4.2653988820639528</v>
      </c>
      <c r="H78" s="102">
        <v>616086</v>
      </c>
      <c r="I78" s="102">
        <v>2669987319.8399997</v>
      </c>
      <c r="J78" s="103">
        <v>93.488012139605459</v>
      </c>
    </row>
    <row r="79" spans="2:10">
      <c r="B79" s="112">
        <v>44285</v>
      </c>
      <c r="C79" s="112">
        <v>44287</v>
      </c>
      <c r="D79" s="113">
        <v>51363</v>
      </c>
      <c r="E79" s="114">
        <v>110000</v>
      </c>
      <c r="F79" s="115">
        <v>4.28</v>
      </c>
      <c r="G79" s="115">
        <v>4.28</v>
      </c>
      <c r="H79" s="114">
        <v>109993</v>
      </c>
      <c r="I79" s="114">
        <v>473587736.42000002</v>
      </c>
      <c r="J79" s="115">
        <v>99.993636363636369</v>
      </c>
    </row>
    <row r="80" spans="2:10">
      <c r="B80" s="112">
        <v>44299</v>
      </c>
      <c r="C80" s="112">
        <v>44300</v>
      </c>
      <c r="D80" s="113">
        <v>51363</v>
      </c>
      <c r="E80" s="114">
        <v>300000</v>
      </c>
      <c r="F80" s="115">
        <v>4.3098999999999998</v>
      </c>
      <c r="G80" s="115">
        <v>4.3098999999999998</v>
      </c>
      <c r="H80" s="114">
        <v>300000</v>
      </c>
      <c r="I80" s="114">
        <v>1293042462.8599999</v>
      </c>
      <c r="J80" s="115">
        <v>100</v>
      </c>
    </row>
    <row r="81" spans="2:10">
      <c r="B81" s="112">
        <v>44299</v>
      </c>
      <c r="C81" s="112">
        <v>44301</v>
      </c>
      <c r="D81" s="113">
        <v>51363</v>
      </c>
      <c r="E81" s="114">
        <v>66000</v>
      </c>
      <c r="F81" s="115">
        <v>4.3098999999999998</v>
      </c>
      <c r="G81" s="115">
        <v>4.3098999999999998</v>
      </c>
      <c r="H81" s="114">
        <v>28234</v>
      </c>
      <c r="I81" s="114">
        <v>121750344.69</v>
      </c>
      <c r="J81" s="115">
        <v>42.778787878787874</v>
      </c>
    </row>
    <row r="82" spans="2:10">
      <c r="B82" s="112">
        <v>44313</v>
      </c>
      <c r="C82" s="112">
        <v>44314</v>
      </c>
      <c r="D82" s="113">
        <v>51363</v>
      </c>
      <c r="E82" s="114">
        <v>150000</v>
      </c>
      <c r="F82" s="115">
        <v>4.1760000000000002</v>
      </c>
      <c r="G82" s="115">
        <v>4.1760000000000002</v>
      </c>
      <c r="H82" s="114">
        <v>150000</v>
      </c>
      <c r="I82" s="114">
        <v>659197387.94000006</v>
      </c>
      <c r="J82" s="115">
        <v>100</v>
      </c>
    </row>
    <row r="83" spans="2:10">
      <c r="B83" s="117">
        <v>44313</v>
      </c>
      <c r="C83" s="117">
        <v>44315</v>
      </c>
      <c r="D83" s="113">
        <v>51363</v>
      </c>
      <c r="E83" s="114">
        <v>33000</v>
      </c>
      <c r="F83" s="115">
        <v>4.1760000000000002</v>
      </c>
      <c r="G83" s="115">
        <v>4.1760000000000002</v>
      </c>
      <c r="H83" s="114">
        <v>27859</v>
      </c>
      <c r="I83" s="114">
        <v>122409387.93000001</v>
      </c>
      <c r="J83" s="115">
        <v>84.421212121212122</v>
      </c>
    </row>
    <row r="84" spans="2:10">
      <c r="B84" s="118"/>
      <c r="C84" s="118"/>
      <c r="D84" s="113"/>
      <c r="E84" s="114"/>
      <c r="F84" s="115"/>
      <c r="G84" s="115"/>
      <c r="H84" s="114"/>
      <c r="I84" s="114"/>
      <c r="J84" s="115"/>
    </row>
    <row r="85" spans="2:10">
      <c r="B85" s="100"/>
      <c r="C85" s="100"/>
      <c r="D85" s="101">
        <v>56749</v>
      </c>
      <c r="E85" s="102">
        <v>1586000</v>
      </c>
      <c r="F85" s="103">
        <v>4.5310009800712887</v>
      </c>
      <c r="G85" s="103">
        <v>4.5310009800712887</v>
      </c>
      <c r="H85" s="102">
        <v>1443164</v>
      </c>
      <c r="I85" s="102">
        <v>6463971927.6999989</v>
      </c>
      <c r="J85" s="103">
        <v>90.993947036569992</v>
      </c>
    </row>
    <row r="86" spans="2:10">
      <c r="B86" s="112">
        <v>44292</v>
      </c>
      <c r="C86" s="112">
        <v>44293</v>
      </c>
      <c r="D86" s="113">
        <v>56749</v>
      </c>
      <c r="E86" s="114">
        <v>1000000</v>
      </c>
      <c r="F86" s="115">
        <v>4.5472000000000001</v>
      </c>
      <c r="G86" s="115">
        <v>4.5472000000000001</v>
      </c>
      <c r="H86" s="114">
        <v>1000000</v>
      </c>
      <c r="I86" s="114">
        <v>4462616672.9499998</v>
      </c>
      <c r="J86" s="115">
        <v>100</v>
      </c>
    </row>
    <row r="87" spans="2:10">
      <c r="B87" s="112">
        <v>44292</v>
      </c>
      <c r="C87" s="112">
        <v>44294</v>
      </c>
      <c r="D87" s="113">
        <v>56749</v>
      </c>
      <c r="E87" s="114">
        <v>220000</v>
      </c>
      <c r="F87" s="115">
        <v>4.5472000000000001</v>
      </c>
      <c r="G87" s="115">
        <v>4.5472000000000001</v>
      </c>
      <c r="H87" s="114">
        <v>77169</v>
      </c>
      <c r="I87" s="114">
        <v>344551297.86000001</v>
      </c>
      <c r="J87" s="115">
        <v>35.076818181818183</v>
      </c>
    </row>
    <row r="88" spans="2:10">
      <c r="B88" s="112">
        <v>44306</v>
      </c>
      <c r="C88" s="112">
        <v>44308</v>
      </c>
      <c r="D88" s="113">
        <v>56749</v>
      </c>
      <c r="E88" s="114">
        <v>300000</v>
      </c>
      <c r="F88" s="115">
        <v>4.484</v>
      </c>
      <c r="G88" s="115">
        <v>4.484</v>
      </c>
      <c r="H88" s="114">
        <v>300000</v>
      </c>
      <c r="I88" s="114">
        <v>1357980178.78</v>
      </c>
      <c r="J88" s="115">
        <v>100</v>
      </c>
    </row>
    <row r="89" spans="2:10">
      <c r="B89" s="117">
        <v>44306</v>
      </c>
      <c r="C89" s="117">
        <v>44309</v>
      </c>
      <c r="D89" s="113">
        <v>56749</v>
      </c>
      <c r="E89" s="114">
        <v>66000</v>
      </c>
      <c r="F89" s="115">
        <v>4.484</v>
      </c>
      <c r="G89" s="115">
        <v>4.484</v>
      </c>
      <c r="H89" s="114">
        <v>65995</v>
      </c>
      <c r="I89" s="114">
        <v>298823778.11000001</v>
      </c>
      <c r="J89" s="115">
        <v>99.992424242424235</v>
      </c>
    </row>
    <row r="90" spans="2:10">
      <c r="B90" s="118"/>
      <c r="C90" s="118"/>
      <c r="D90" s="113"/>
      <c r="E90" s="114"/>
      <c r="F90" s="115"/>
      <c r="G90" s="115"/>
      <c r="H90" s="114"/>
      <c r="I90" s="114"/>
      <c r="J90" s="115"/>
    </row>
    <row r="91" spans="2:10">
      <c r="B91" s="108" t="s">
        <v>12</v>
      </c>
      <c r="C91" s="108"/>
      <c r="D91" s="107"/>
      <c r="E91" s="109">
        <v>1704000</v>
      </c>
      <c r="F91" s="110"/>
      <c r="G91" s="110"/>
      <c r="H91" s="109">
        <v>1622998</v>
      </c>
      <c r="I91" s="109">
        <v>1745505184.6999998</v>
      </c>
      <c r="J91" s="110">
        <v>95.246361502347426</v>
      </c>
    </row>
    <row r="92" spans="2:10">
      <c r="B92" s="100"/>
      <c r="C92" s="100"/>
      <c r="D92" s="101">
        <v>46388</v>
      </c>
      <c r="E92" s="102">
        <v>111000</v>
      </c>
      <c r="F92" s="103">
        <v>8.9946999999999999</v>
      </c>
      <c r="G92" s="103">
        <v>8.9948964084130836</v>
      </c>
      <c r="H92" s="102">
        <v>50914</v>
      </c>
      <c r="I92" s="102">
        <v>54442357.25</v>
      </c>
      <c r="J92" s="103">
        <v>45.868468468468471</v>
      </c>
    </row>
    <row r="93" spans="2:10">
      <c r="B93" s="112">
        <v>44294</v>
      </c>
      <c r="C93" s="112">
        <v>44295</v>
      </c>
      <c r="D93" s="113">
        <v>46388</v>
      </c>
      <c r="E93" s="114">
        <v>50000</v>
      </c>
      <c r="F93" s="115">
        <v>8.9946999999999999</v>
      </c>
      <c r="G93" s="115">
        <v>8.9948999999999995</v>
      </c>
      <c r="H93" s="114">
        <v>50000</v>
      </c>
      <c r="I93" s="114">
        <v>53464684.960000001</v>
      </c>
      <c r="J93" s="115">
        <v>100</v>
      </c>
    </row>
    <row r="94" spans="2:10">
      <c r="B94" s="112">
        <v>44294</v>
      </c>
      <c r="C94" s="112">
        <v>44298</v>
      </c>
      <c r="D94" s="113">
        <v>46388</v>
      </c>
      <c r="E94" s="114">
        <v>11000</v>
      </c>
      <c r="F94" s="115">
        <v>8.9946999999999999</v>
      </c>
      <c r="G94" s="115">
        <v>8.9946999999999999</v>
      </c>
      <c r="H94" s="114">
        <v>914</v>
      </c>
      <c r="I94" s="114">
        <v>977672.29</v>
      </c>
      <c r="J94" s="115">
        <v>8.3090909090909086</v>
      </c>
    </row>
    <row r="95" spans="2:10">
      <c r="B95" s="117">
        <v>44308</v>
      </c>
      <c r="C95" s="117">
        <v>44309</v>
      </c>
      <c r="D95" s="113">
        <v>46388</v>
      </c>
      <c r="E95" s="114">
        <v>50000</v>
      </c>
      <c r="F95" s="115">
        <v>0</v>
      </c>
      <c r="G95" s="115">
        <v>0</v>
      </c>
      <c r="H95" s="114">
        <v>0</v>
      </c>
      <c r="I95" s="114">
        <v>0</v>
      </c>
      <c r="J95" s="115">
        <v>0</v>
      </c>
    </row>
    <row r="96" spans="2:10">
      <c r="B96" s="118"/>
      <c r="C96" s="118"/>
      <c r="D96" s="113"/>
      <c r="E96" s="114"/>
      <c r="F96" s="115"/>
      <c r="G96" s="115"/>
      <c r="H96" s="114"/>
      <c r="I96" s="114"/>
      <c r="J96" s="115"/>
    </row>
    <row r="97" spans="2:10">
      <c r="B97" s="100"/>
      <c r="C97" s="100"/>
      <c r="D97" s="101">
        <v>47119</v>
      </c>
      <c r="E97" s="102">
        <v>422000</v>
      </c>
      <c r="F97" s="103">
        <v>9.0892688699536173</v>
      </c>
      <c r="G97" s="103">
        <v>9.0909099455217461</v>
      </c>
      <c r="H97" s="102">
        <v>416306</v>
      </c>
      <c r="I97" s="102">
        <v>449320739.17000002</v>
      </c>
      <c r="J97" s="103">
        <v>98.650710900473939</v>
      </c>
    </row>
    <row r="98" spans="2:10">
      <c r="B98" s="112">
        <v>44287</v>
      </c>
      <c r="C98" s="112">
        <v>44291</v>
      </c>
      <c r="D98" s="113">
        <v>47119</v>
      </c>
      <c r="E98" s="114">
        <v>50000</v>
      </c>
      <c r="F98" s="115">
        <v>9.1995000000000005</v>
      </c>
      <c r="G98" s="115">
        <v>9.1998999999999995</v>
      </c>
      <c r="H98" s="114">
        <v>50000</v>
      </c>
      <c r="I98" s="114">
        <v>53402017.990000002</v>
      </c>
      <c r="J98" s="115">
        <v>100</v>
      </c>
    </row>
    <row r="99" spans="2:10">
      <c r="B99" s="112">
        <v>44287</v>
      </c>
      <c r="C99" s="112">
        <v>44292</v>
      </c>
      <c r="D99" s="113">
        <v>47119</v>
      </c>
      <c r="E99" s="114">
        <v>11000</v>
      </c>
      <c r="F99" s="115">
        <v>9.1995000000000005</v>
      </c>
      <c r="G99" s="115">
        <v>9.1995000000000005</v>
      </c>
      <c r="H99" s="114">
        <v>5309</v>
      </c>
      <c r="I99" s="114">
        <v>5672235.4800000004</v>
      </c>
      <c r="J99" s="115">
        <v>48.263636363636365</v>
      </c>
    </row>
    <row r="100" spans="2:10">
      <c r="B100" s="112">
        <v>44301</v>
      </c>
      <c r="C100" s="112">
        <v>44302</v>
      </c>
      <c r="D100" s="113">
        <v>47119</v>
      </c>
      <c r="E100" s="114">
        <v>50000</v>
      </c>
      <c r="F100" s="115">
        <v>9.3739000000000008</v>
      </c>
      <c r="G100" s="115">
        <v>9.3739000000000008</v>
      </c>
      <c r="H100" s="114">
        <v>50000</v>
      </c>
      <c r="I100" s="114">
        <v>53104150.049999997</v>
      </c>
      <c r="J100" s="115">
        <v>100</v>
      </c>
    </row>
    <row r="101" spans="2:10">
      <c r="B101" s="112">
        <v>44301</v>
      </c>
      <c r="C101" s="112">
        <v>44305</v>
      </c>
      <c r="D101" s="113">
        <v>47119</v>
      </c>
      <c r="E101" s="114">
        <v>11000</v>
      </c>
      <c r="F101" s="115">
        <v>9.3739000000000008</v>
      </c>
      <c r="G101" s="115">
        <v>9.3739000000000008</v>
      </c>
      <c r="H101" s="114">
        <v>10997</v>
      </c>
      <c r="I101" s="114">
        <v>11683935.6</v>
      </c>
      <c r="J101" s="115">
        <v>99.972727272727269</v>
      </c>
    </row>
    <row r="102" spans="2:10">
      <c r="B102" s="117">
        <v>44315</v>
      </c>
      <c r="C102" s="117">
        <v>44316</v>
      </c>
      <c r="D102" s="113">
        <v>47119</v>
      </c>
      <c r="E102" s="114">
        <v>300000</v>
      </c>
      <c r="F102" s="115">
        <v>9.0126000000000008</v>
      </c>
      <c r="G102" s="115">
        <v>9.0147999999999993</v>
      </c>
      <c r="H102" s="114">
        <v>300000</v>
      </c>
      <c r="I102" s="114">
        <v>325458400.05000001</v>
      </c>
      <c r="J102" s="115">
        <v>100</v>
      </c>
    </row>
    <row r="103" spans="2:10">
      <c r="B103" s="118"/>
      <c r="C103" s="118"/>
      <c r="D103" s="113"/>
      <c r="E103" s="114"/>
      <c r="F103" s="115"/>
      <c r="G103" s="115"/>
      <c r="H103" s="114"/>
      <c r="I103" s="114"/>
      <c r="J103" s="115"/>
    </row>
    <row r="104" spans="2:10">
      <c r="B104" s="100"/>
      <c r="C104" s="100"/>
      <c r="D104" s="101">
        <v>47849</v>
      </c>
      <c r="E104" s="102">
        <v>1171000</v>
      </c>
      <c r="F104" s="103">
        <v>9.2940372160606231</v>
      </c>
      <c r="G104" s="103">
        <v>9.2965177233628236</v>
      </c>
      <c r="H104" s="102">
        <v>1155778</v>
      </c>
      <c r="I104" s="102">
        <v>1241742088.2799997</v>
      </c>
      <c r="J104" s="103">
        <v>98.700085397096501</v>
      </c>
    </row>
    <row r="105" spans="2:10">
      <c r="B105" s="112">
        <v>44287</v>
      </c>
      <c r="C105" s="112">
        <v>44291</v>
      </c>
      <c r="D105" s="113">
        <v>47849</v>
      </c>
      <c r="E105" s="114">
        <v>50000</v>
      </c>
      <c r="F105" s="115">
        <v>9.3498000000000001</v>
      </c>
      <c r="G105" s="115">
        <v>9.3538999999999994</v>
      </c>
      <c r="H105" s="114">
        <v>50000</v>
      </c>
      <c r="I105" s="114">
        <v>53288840.5</v>
      </c>
      <c r="J105" s="115">
        <v>100</v>
      </c>
    </row>
    <row r="106" spans="2:10">
      <c r="B106" s="112">
        <v>44287</v>
      </c>
      <c r="C106" s="112">
        <v>44292</v>
      </c>
      <c r="D106" s="113">
        <v>47849</v>
      </c>
      <c r="E106" s="114">
        <v>11000</v>
      </c>
      <c r="F106" s="115">
        <v>9.3498000000000001</v>
      </c>
      <c r="G106" s="115">
        <v>9.3498000000000001</v>
      </c>
      <c r="H106" s="114">
        <v>5678</v>
      </c>
      <c r="I106" s="114">
        <v>6053656.8899999997</v>
      </c>
      <c r="J106" s="115">
        <v>51.618181818181817</v>
      </c>
    </row>
    <row r="107" spans="2:10">
      <c r="B107" s="112">
        <v>44294</v>
      </c>
      <c r="C107" s="112">
        <v>44295</v>
      </c>
      <c r="D107" s="113">
        <v>47849</v>
      </c>
      <c r="E107" s="114">
        <v>50000</v>
      </c>
      <c r="F107" s="115">
        <v>9.5249000000000006</v>
      </c>
      <c r="G107" s="115">
        <v>9.5249000000000006</v>
      </c>
      <c r="H107" s="114">
        <v>50000</v>
      </c>
      <c r="I107" s="114">
        <v>52822600.049999997</v>
      </c>
      <c r="J107" s="115">
        <v>100</v>
      </c>
    </row>
    <row r="108" spans="2:10">
      <c r="B108" s="112">
        <v>44294</v>
      </c>
      <c r="C108" s="112">
        <v>44298</v>
      </c>
      <c r="D108" s="113">
        <v>47849</v>
      </c>
      <c r="E108" s="114">
        <v>11000</v>
      </c>
      <c r="F108" s="115">
        <v>9.5249000000000006</v>
      </c>
      <c r="G108" s="115">
        <v>9.5249000000000006</v>
      </c>
      <c r="H108" s="114">
        <v>1103</v>
      </c>
      <c r="I108" s="114">
        <v>1165693.8799999999</v>
      </c>
      <c r="J108" s="115">
        <v>10.027272727272727</v>
      </c>
    </row>
    <row r="109" spans="2:10">
      <c r="B109" s="112">
        <v>44301</v>
      </c>
      <c r="C109" s="112">
        <v>44302</v>
      </c>
      <c r="D109" s="113">
        <v>47849</v>
      </c>
      <c r="E109" s="114">
        <v>150000</v>
      </c>
      <c r="F109" s="115">
        <v>9.5562000000000005</v>
      </c>
      <c r="G109" s="115">
        <v>9.5562000000000005</v>
      </c>
      <c r="H109" s="114">
        <v>150000</v>
      </c>
      <c r="I109" s="114">
        <v>158466748.21000001</v>
      </c>
      <c r="J109" s="115">
        <v>100</v>
      </c>
    </row>
    <row r="110" spans="2:10">
      <c r="B110" s="112">
        <v>44301</v>
      </c>
      <c r="C110" s="112">
        <v>44305</v>
      </c>
      <c r="D110" s="113">
        <v>47849</v>
      </c>
      <c r="E110" s="114">
        <v>33000</v>
      </c>
      <c r="F110" s="115">
        <v>9.5562000000000005</v>
      </c>
      <c r="G110" s="115">
        <v>9.5562000000000005</v>
      </c>
      <c r="H110" s="114">
        <v>32999</v>
      </c>
      <c r="I110" s="114">
        <v>34874386.149999999</v>
      </c>
      <c r="J110" s="115">
        <v>99.9969696969697</v>
      </c>
    </row>
    <row r="111" spans="2:10">
      <c r="B111" s="112">
        <v>44308</v>
      </c>
      <c r="C111" s="112">
        <v>44309</v>
      </c>
      <c r="D111" s="113">
        <v>47849</v>
      </c>
      <c r="E111" s="114">
        <v>300000</v>
      </c>
      <c r="F111" s="115">
        <v>9.2087000000000003</v>
      </c>
      <c r="G111" s="115">
        <v>9.2087000000000003</v>
      </c>
      <c r="H111" s="114">
        <v>300000</v>
      </c>
      <c r="I111" s="114">
        <v>323860997.69999999</v>
      </c>
      <c r="J111" s="115">
        <v>100</v>
      </c>
    </row>
    <row r="112" spans="2:10">
      <c r="B112" s="112">
        <v>44308</v>
      </c>
      <c r="C112" s="112">
        <v>44312</v>
      </c>
      <c r="D112" s="113">
        <v>47849</v>
      </c>
      <c r="E112" s="114">
        <v>66000</v>
      </c>
      <c r="F112" s="115">
        <v>9.2087000000000003</v>
      </c>
      <c r="G112" s="115">
        <v>9.2087000000000003</v>
      </c>
      <c r="H112" s="114">
        <v>65998</v>
      </c>
      <c r="I112" s="114">
        <v>71272170.299999997</v>
      </c>
      <c r="J112" s="115">
        <v>99.9969696969697</v>
      </c>
    </row>
    <row r="113" spans="2:10">
      <c r="B113" s="117">
        <v>44315</v>
      </c>
      <c r="C113" s="117">
        <v>44316</v>
      </c>
      <c r="D113" s="113">
        <v>47849</v>
      </c>
      <c r="E113" s="114">
        <v>500000</v>
      </c>
      <c r="F113" s="115">
        <v>9.2333999999999996</v>
      </c>
      <c r="G113" s="115">
        <v>9.2386999999999997</v>
      </c>
      <c r="H113" s="114">
        <v>500000</v>
      </c>
      <c r="I113" s="114">
        <v>539936994.60000002</v>
      </c>
      <c r="J113" s="115">
        <v>100</v>
      </c>
    </row>
    <row r="114" spans="2:10">
      <c r="B114" s="113"/>
      <c r="C114" s="118"/>
      <c r="D114" s="118"/>
      <c r="E114" s="114"/>
      <c r="F114" s="115"/>
      <c r="G114" s="115"/>
      <c r="H114" s="114"/>
      <c r="I114" s="114"/>
      <c r="J114" s="115"/>
    </row>
    <row r="115" spans="2:10">
      <c r="B115" s="105" t="s">
        <v>25</v>
      </c>
      <c r="C115" s="106"/>
      <c r="D115" s="106"/>
      <c r="E115" s="106">
        <v>117840000</v>
      </c>
      <c r="F115" s="106"/>
      <c r="G115" s="106"/>
      <c r="H115" s="106">
        <v>107371221</v>
      </c>
      <c r="I115" s="106">
        <v>171237375543.73999</v>
      </c>
      <c r="J115" s="106">
        <v>91.116107433808551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/>
  <dimension ref="B1:J110"/>
  <sheetViews>
    <sheetView zoomScale="85" zoomScaleNormal="85" workbookViewId="0"/>
  </sheetViews>
  <sheetFormatPr defaultRowHeight="15"/>
  <cols>
    <col min="2" max="2" width="14" customWidth="1"/>
    <col min="3" max="3" width="19.140625" bestFit="1" customWidth="1"/>
    <col min="4" max="4" width="19" bestFit="1" customWidth="1"/>
    <col min="5" max="5" width="12.7109375" bestFit="1" customWidth="1"/>
    <col min="6" max="6" width="12.140625" bestFit="1" customWidth="1"/>
    <col min="7" max="7" width="14.28515625" bestFit="1" customWidth="1"/>
    <col min="8" max="8" width="11.7109375" bestFit="1" customWidth="1"/>
    <col min="9" max="9" width="16.42578125" bestFit="1" customWidth="1"/>
    <col min="10" max="10" width="19.5703125" bestFit="1" customWidth="1"/>
  </cols>
  <sheetData>
    <row r="1" spans="2:10">
      <c r="B1" s="81" t="s">
        <v>28</v>
      </c>
      <c r="C1" s="82"/>
      <c r="D1" s="82"/>
      <c r="E1" s="82"/>
      <c r="F1" s="82"/>
      <c r="G1" s="82"/>
      <c r="H1" s="82"/>
      <c r="I1" s="82"/>
      <c r="J1" s="82"/>
    </row>
    <row r="2" spans="2:10">
      <c r="B2" s="82"/>
      <c r="C2" s="82"/>
      <c r="D2" s="82"/>
      <c r="E2" s="82"/>
      <c r="F2" s="82"/>
      <c r="G2" s="82"/>
      <c r="H2" s="82"/>
      <c r="I2" s="82"/>
      <c r="J2" s="82"/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7" t="s">
        <v>9</v>
      </c>
      <c r="C5" s="108"/>
      <c r="D5" s="107"/>
      <c r="E5" s="109">
        <v>4329000</v>
      </c>
      <c r="F5" s="110"/>
      <c r="G5" s="110"/>
      <c r="H5" s="109">
        <v>2016900</v>
      </c>
      <c r="I5" s="109">
        <v>21581473987.940002</v>
      </c>
      <c r="J5" s="110">
        <v>46.590436590436589</v>
      </c>
    </row>
    <row r="6" spans="2:10">
      <c r="B6" s="101"/>
      <c r="C6" s="100"/>
      <c r="D6" s="101">
        <v>44805</v>
      </c>
      <c r="E6" s="102">
        <v>2058778</v>
      </c>
      <c r="F6" s="103">
        <v>0.1089374753170685</v>
      </c>
      <c r="G6" s="103">
        <v>0.1089374753170685</v>
      </c>
      <c r="H6" s="102">
        <v>513379</v>
      </c>
      <c r="I6" s="102">
        <v>5565258848.3199997</v>
      </c>
      <c r="J6" s="103">
        <v>24.936102872674955</v>
      </c>
    </row>
    <row r="7" spans="2:10">
      <c r="B7" s="113">
        <v>44322</v>
      </c>
      <c r="C7" s="112">
        <v>44323</v>
      </c>
      <c r="D7" s="113">
        <v>44805</v>
      </c>
      <c r="E7" s="114">
        <v>161440</v>
      </c>
      <c r="F7" s="115">
        <v>0.1099</v>
      </c>
      <c r="G7" s="115">
        <v>0.1099</v>
      </c>
      <c r="H7" s="114">
        <v>57276</v>
      </c>
      <c r="I7" s="114">
        <v>619982710.13</v>
      </c>
      <c r="J7" s="115">
        <v>35.478196233894941</v>
      </c>
    </row>
    <row r="8" spans="2:10">
      <c r="B8" s="113">
        <v>44329</v>
      </c>
      <c r="C8" s="112">
        <v>44330</v>
      </c>
      <c r="D8" s="113">
        <v>44805</v>
      </c>
      <c r="E8" s="114">
        <v>304510</v>
      </c>
      <c r="F8" s="115">
        <v>0.105</v>
      </c>
      <c r="G8" s="115">
        <v>0.105</v>
      </c>
      <c r="H8" s="114">
        <v>20908</v>
      </c>
      <c r="I8" s="114">
        <v>226487621.00999999</v>
      </c>
      <c r="J8" s="115">
        <v>6.8661127713375585</v>
      </c>
    </row>
    <row r="9" spans="2:10">
      <c r="B9" s="113">
        <v>44336</v>
      </c>
      <c r="C9" s="112">
        <v>44337</v>
      </c>
      <c r="D9" s="113">
        <v>44805</v>
      </c>
      <c r="E9" s="114">
        <v>1051732</v>
      </c>
      <c r="F9" s="115">
        <v>0.109</v>
      </c>
      <c r="G9" s="115">
        <v>0.109</v>
      </c>
      <c r="H9" s="114">
        <v>230887</v>
      </c>
      <c r="I9" s="114">
        <v>2502686933.0799999</v>
      </c>
      <c r="J9" s="115">
        <v>21.953026056067515</v>
      </c>
    </row>
    <row r="10" spans="2:10">
      <c r="B10" s="113">
        <v>44343</v>
      </c>
      <c r="C10" s="117">
        <v>44344</v>
      </c>
      <c r="D10" s="113">
        <v>44805</v>
      </c>
      <c r="E10" s="114">
        <v>541096</v>
      </c>
      <c r="F10" s="115">
        <v>0.109</v>
      </c>
      <c r="G10" s="115">
        <v>0.109</v>
      </c>
      <c r="H10" s="114">
        <v>204308</v>
      </c>
      <c r="I10" s="114">
        <v>2216101584.0999999</v>
      </c>
      <c r="J10" s="115">
        <v>37.758179694545888</v>
      </c>
    </row>
    <row r="11" spans="2:10">
      <c r="B11" s="113"/>
      <c r="C11" s="118"/>
      <c r="D11" s="113"/>
      <c r="E11" s="114"/>
      <c r="F11" s="115"/>
      <c r="G11" s="115"/>
      <c r="H11" s="114"/>
      <c r="I11" s="114"/>
      <c r="J11" s="115"/>
    </row>
    <row r="12" spans="2:10">
      <c r="B12" s="101"/>
      <c r="C12" s="100"/>
      <c r="D12" s="101">
        <v>46447</v>
      </c>
      <c r="E12" s="102">
        <v>2270222</v>
      </c>
      <c r="F12" s="103">
        <v>0.32542477541165066</v>
      </c>
      <c r="G12" s="103">
        <v>0.32542477541165066</v>
      </c>
      <c r="H12" s="102">
        <v>1503521</v>
      </c>
      <c r="I12" s="102">
        <v>16016215139.620001</v>
      </c>
      <c r="J12" s="103">
        <v>66.227928370000825</v>
      </c>
    </row>
    <row r="13" spans="2:10">
      <c r="B13" s="113">
        <v>44322</v>
      </c>
      <c r="C13" s="112">
        <v>44323</v>
      </c>
      <c r="D13" s="113">
        <v>46447</v>
      </c>
      <c r="E13" s="114">
        <v>171560</v>
      </c>
      <c r="F13" s="115">
        <v>0.34200000000000003</v>
      </c>
      <c r="G13" s="115">
        <v>0.34200000000000003</v>
      </c>
      <c r="H13" s="114">
        <v>106745</v>
      </c>
      <c r="I13" s="114">
        <v>1134462384.7</v>
      </c>
      <c r="J13" s="115">
        <v>62.220214502214965</v>
      </c>
    </row>
    <row r="14" spans="2:10">
      <c r="B14" s="113">
        <v>44329</v>
      </c>
      <c r="C14" s="112">
        <v>44330</v>
      </c>
      <c r="D14" s="113">
        <v>46447</v>
      </c>
      <c r="E14" s="114">
        <v>361490</v>
      </c>
      <c r="F14" s="115">
        <v>0.33989999999999998</v>
      </c>
      <c r="G14" s="115">
        <v>0.33989999999999998</v>
      </c>
      <c r="H14" s="114">
        <v>292557</v>
      </c>
      <c r="I14" s="114">
        <v>3111869226.8200002</v>
      </c>
      <c r="J14" s="115">
        <v>80.930869456969774</v>
      </c>
    </row>
    <row r="15" spans="2:10">
      <c r="B15" s="113">
        <v>44336</v>
      </c>
      <c r="C15" s="112">
        <v>44337</v>
      </c>
      <c r="D15" s="113">
        <v>46447</v>
      </c>
      <c r="E15" s="114">
        <v>1168268</v>
      </c>
      <c r="F15" s="115">
        <v>0.32</v>
      </c>
      <c r="G15" s="115">
        <v>0.32</v>
      </c>
      <c r="H15" s="114">
        <v>786019</v>
      </c>
      <c r="I15" s="114">
        <v>8376433974.9799995</v>
      </c>
      <c r="J15" s="115">
        <v>67.280709563216661</v>
      </c>
    </row>
    <row r="16" spans="2:10">
      <c r="B16" s="113">
        <v>44343</v>
      </c>
      <c r="C16" s="117">
        <v>44344</v>
      </c>
      <c r="D16" s="113">
        <v>46447</v>
      </c>
      <c r="E16" s="114">
        <v>568904</v>
      </c>
      <c r="F16" s="115">
        <v>0.32</v>
      </c>
      <c r="G16" s="115">
        <v>0.32</v>
      </c>
      <c r="H16" s="114">
        <v>318200</v>
      </c>
      <c r="I16" s="114">
        <v>3393449553.1200004</v>
      </c>
      <c r="J16" s="115">
        <v>55.932108053379835</v>
      </c>
    </row>
    <row r="17" spans="2:10">
      <c r="B17" s="113"/>
      <c r="C17" s="118"/>
      <c r="D17" s="113"/>
      <c r="E17" s="114"/>
      <c r="F17" s="115"/>
      <c r="G17" s="115"/>
      <c r="H17" s="114"/>
      <c r="I17" s="114"/>
      <c r="J17" s="115"/>
    </row>
    <row r="18" spans="2:10">
      <c r="B18" s="107" t="s">
        <v>10</v>
      </c>
      <c r="C18" s="108"/>
      <c r="D18" s="107"/>
      <c r="E18" s="109">
        <v>88360000</v>
      </c>
      <c r="F18" s="110"/>
      <c r="G18" s="110"/>
      <c r="H18" s="109">
        <v>75378025</v>
      </c>
      <c r="I18" s="109">
        <v>65906094901.099991</v>
      </c>
      <c r="J18" s="110">
        <v>85.307859891353559</v>
      </c>
    </row>
    <row r="19" spans="2:10">
      <c r="B19" s="101"/>
      <c r="C19" s="100"/>
      <c r="D19" s="101">
        <v>44927</v>
      </c>
      <c r="E19" s="102">
        <v>34480000</v>
      </c>
      <c r="F19" s="103">
        <v>6.8549382310100491</v>
      </c>
      <c r="G19" s="103">
        <v>6.8599540884657735</v>
      </c>
      <c r="H19" s="102">
        <v>29589982</v>
      </c>
      <c r="I19" s="102">
        <v>26568302396.399998</v>
      </c>
      <c r="J19" s="103">
        <v>85.817813225058003</v>
      </c>
    </row>
    <row r="20" spans="2:10">
      <c r="B20" s="113">
        <v>44315</v>
      </c>
      <c r="C20" s="112">
        <v>44319</v>
      </c>
      <c r="D20" s="113">
        <v>44927</v>
      </c>
      <c r="E20" s="114">
        <v>1540000</v>
      </c>
      <c r="F20" s="115">
        <v>6.4824999999999999</v>
      </c>
      <c r="G20" s="115">
        <v>6.4824999999999999</v>
      </c>
      <c r="H20" s="114">
        <v>60000</v>
      </c>
      <c r="I20" s="114">
        <v>54023071.380000003</v>
      </c>
      <c r="J20" s="115">
        <v>3.8961038961038961</v>
      </c>
    </row>
    <row r="21" spans="2:10">
      <c r="B21" s="113">
        <v>44322</v>
      </c>
      <c r="C21" s="112">
        <v>44323</v>
      </c>
      <c r="D21" s="113">
        <v>44927</v>
      </c>
      <c r="E21" s="114">
        <v>8000000</v>
      </c>
      <c r="F21" s="115">
        <v>6.6877000000000004</v>
      </c>
      <c r="G21" s="115">
        <v>6.6947999999999999</v>
      </c>
      <c r="H21" s="114">
        <v>8000000</v>
      </c>
      <c r="I21" s="114">
        <v>7187321600.8699999</v>
      </c>
      <c r="J21" s="115">
        <v>100</v>
      </c>
    </row>
    <row r="22" spans="2:10">
      <c r="B22" s="113">
        <v>44322</v>
      </c>
      <c r="C22" s="112">
        <v>44326</v>
      </c>
      <c r="D22" s="113">
        <v>44927</v>
      </c>
      <c r="E22" s="114">
        <v>1760000</v>
      </c>
      <c r="F22" s="115">
        <v>6.6877000000000004</v>
      </c>
      <c r="G22" s="115">
        <v>6.6877000000000004</v>
      </c>
      <c r="H22" s="114">
        <v>0</v>
      </c>
      <c r="I22" s="114">
        <v>0</v>
      </c>
      <c r="J22" s="115">
        <v>0</v>
      </c>
    </row>
    <row r="23" spans="2:10">
      <c r="B23" s="113">
        <v>44329</v>
      </c>
      <c r="C23" s="112">
        <v>44330</v>
      </c>
      <c r="D23" s="113">
        <v>44927</v>
      </c>
      <c r="E23" s="114">
        <v>7500000</v>
      </c>
      <c r="F23" s="115">
        <v>6.8979999999999997</v>
      </c>
      <c r="G23" s="115">
        <v>6.9039000000000001</v>
      </c>
      <c r="H23" s="114">
        <v>7500000</v>
      </c>
      <c r="I23" s="114">
        <v>6725087200.3400002</v>
      </c>
      <c r="J23" s="115">
        <v>100</v>
      </c>
    </row>
    <row r="24" spans="2:10">
      <c r="B24" s="113">
        <v>44329</v>
      </c>
      <c r="C24" s="112">
        <v>44333</v>
      </c>
      <c r="D24" s="113">
        <v>44927</v>
      </c>
      <c r="E24" s="114">
        <v>1650000</v>
      </c>
      <c r="F24" s="115">
        <v>6.8979999999999997</v>
      </c>
      <c r="G24" s="115">
        <v>6.8979999999999997</v>
      </c>
      <c r="H24" s="114">
        <v>0</v>
      </c>
      <c r="I24" s="114">
        <v>0</v>
      </c>
      <c r="J24" s="115">
        <v>0</v>
      </c>
    </row>
    <row r="25" spans="2:10">
      <c r="B25" s="113">
        <v>44336</v>
      </c>
      <c r="C25" s="112">
        <v>44337</v>
      </c>
      <c r="D25" s="113">
        <v>44927</v>
      </c>
      <c r="E25" s="114">
        <v>4500000</v>
      </c>
      <c r="F25" s="115">
        <v>7.0186000000000002</v>
      </c>
      <c r="G25" s="115">
        <v>7.024</v>
      </c>
      <c r="H25" s="114">
        <v>4500000</v>
      </c>
      <c r="I25" s="114">
        <v>4033042694.21</v>
      </c>
      <c r="J25" s="115">
        <v>100</v>
      </c>
    </row>
    <row r="26" spans="2:10">
      <c r="B26" s="113">
        <v>44336</v>
      </c>
      <c r="C26" s="112">
        <v>44340</v>
      </c>
      <c r="D26" s="113">
        <v>44927</v>
      </c>
      <c r="E26" s="114">
        <v>990000</v>
      </c>
      <c r="F26" s="115">
        <v>7.0186000000000002</v>
      </c>
      <c r="G26" s="115">
        <v>7.0186000000000002</v>
      </c>
      <c r="H26" s="114">
        <v>989989</v>
      </c>
      <c r="I26" s="114">
        <v>887499708.60000002</v>
      </c>
      <c r="J26" s="115">
        <v>99.998888888888899</v>
      </c>
    </row>
    <row r="27" spans="2:10">
      <c r="B27" s="113">
        <v>44343</v>
      </c>
      <c r="C27" s="112">
        <v>44344</v>
      </c>
      <c r="D27" s="113">
        <v>44927</v>
      </c>
      <c r="E27" s="114">
        <v>7000000</v>
      </c>
      <c r="F27" s="115">
        <v>6.8715000000000002</v>
      </c>
      <c r="G27" s="115">
        <v>6.8747999999999996</v>
      </c>
      <c r="H27" s="114">
        <v>7000000</v>
      </c>
      <c r="I27" s="114">
        <v>6295875534.5500002</v>
      </c>
      <c r="J27" s="115">
        <v>100</v>
      </c>
    </row>
    <row r="28" spans="2:10">
      <c r="B28" s="113">
        <v>44343</v>
      </c>
      <c r="C28" s="117">
        <v>44347</v>
      </c>
      <c r="D28" s="113">
        <v>44927</v>
      </c>
      <c r="E28" s="114">
        <v>1540000</v>
      </c>
      <c r="F28" s="115">
        <v>6.8715000000000002</v>
      </c>
      <c r="G28" s="115">
        <v>6.8715000000000002</v>
      </c>
      <c r="H28" s="114">
        <v>1539993</v>
      </c>
      <c r="I28" s="114">
        <v>1385452586.45</v>
      </c>
      <c r="J28" s="115">
        <v>99.999545454545455</v>
      </c>
    </row>
    <row r="29" spans="2:10">
      <c r="B29" s="113"/>
      <c r="C29" s="118"/>
      <c r="D29" s="113"/>
      <c r="E29" s="114"/>
      <c r="F29" s="115"/>
      <c r="G29" s="115"/>
      <c r="H29" s="114"/>
      <c r="I29" s="114"/>
      <c r="J29" s="115"/>
    </row>
    <row r="30" spans="2:10">
      <c r="B30" s="101"/>
      <c r="C30" s="100"/>
      <c r="D30" s="101">
        <v>45474</v>
      </c>
      <c r="E30" s="102">
        <v>28380000</v>
      </c>
      <c r="F30" s="103">
        <v>8.1456827838480113</v>
      </c>
      <c r="G30" s="103">
        <v>8.1483360095907891</v>
      </c>
      <c r="H30" s="102">
        <v>25471982</v>
      </c>
      <c r="I30" s="102">
        <v>19974639830.869999</v>
      </c>
      <c r="J30" s="103">
        <v>89.753284002818887</v>
      </c>
    </row>
    <row r="31" spans="2:10">
      <c r="B31" s="113">
        <v>44315</v>
      </c>
      <c r="C31" s="112">
        <v>44319</v>
      </c>
      <c r="D31" s="113">
        <v>45474</v>
      </c>
      <c r="E31" s="114">
        <v>1540000</v>
      </c>
      <c r="F31" s="115">
        <v>7.9074999999999998</v>
      </c>
      <c r="G31" s="115">
        <v>7.9074999999999998</v>
      </c>
      <c r="H31" s="114">
        <v>1539994</v>
      </c>
      <c r="I31" s="114">
        <v>1211658294.8</v>
      </c>
      <c r="J31" s="115">
        <v>99.999610389610396</v>
      </c>
    </row>
    <row r="32" spans="2:10">
      <c r="B32" s="113">
        <v>44322</v>
      </c>
      <c r="C32" s="112">
        <v>44323</v>
      </c>
      <c r="D32" s="113">
        <v>45474</v>
      </c>
      <c r="E32" s="114">
        <v>7000000</v>
      </c>
      <c r="F32" s="115">
        <v>8.0129000000000001</v>
      </c>
      <c r="G32" s="115">
        <v>8.0137999999999998</v>
      </c>
      <c r="H32" s="114">
        <v>7000000</v>
      </c>
      <c r="I32" s="114">
        <v>5497354886.3199997</v>
      </c>
      <c r="J32" s="115">
        <v>100</v>
      </c>
    </row>
    <row r="33" spans="2:10">
      <c r="B33" s="113">
        <v>44322</v>
      </c>
      <c r="C33" s="112">
        <v>44326</v>
      </c>
      <c r="D33" s="113">
        <v>45474</v>
      </c>
      <c r="E33" s="114">
        <v>1540000</v>
      </c>
      <c r="F33" s="115">
        <v>8.0129000000000001</v>
      </c>
      <c r="G33" s="115">
        <v>8.0129000000000001</v>
      </c>
      <c r="H33" s="114">
        <v>0</v>
      </c>
      <c r="I33" s="114">
        <v>0</v>
      </c>
      <c r="J33" s="115">
        <v>0</v>
      </c>
    </row>
    <row r="34" spans="2:10">
      <c r="B34" s="113">
        <v>44329</v>
      </c>
      <c r="C34" s="112">
        <v>44330</v>
      </c>
      <c r="D34" s="113">
        <v>45474</v>
      </c>
      <c r="E34" s="114">
        <v>3500000</v>
      </c>
      <c r="F34" s="115">
        <v>8.2743000000000002</v>
      </c>
      <c r="G34" s="115">
        <v>8.2870000000000008</v>
      </c>
      <c r="H34" s="114">
        <v>2902000</v>
      </c>
      <c r="I34" s="114">
        <v>2265410523.1999998</v>
      </c>
      <c r="J34" s="115">
        <v>82.914285714285711</v>
      </c>
    </row>
    <row r="35" spans="2:10">
      <c r="B35" s="113">
        <v>44329</v>
      </c>
      <c r="C35" s="112">
        <v>44333</v>
      </c>
      <c r="D35" s="113">
        <v>45474</v>
      </c>
      <c r="E35" s="114">
        <v>770000</v>
      </c>
      <c r="F35" s="115">
        <v>8.2743000000000002</v>
      </c>
      <c r="G35" s="115">
        <v>8.2743000000000002</v>
      </c>
      <c r="H35" s="114">
        <v>0</v>
      </c>
      <c r="I35" s="114">
        <v>0</v>
      </c>
      <c r="J35" s="115">
        <v>0</v>
      </c>
    </row>
    <row r="36" spans="2:10">
      <c r="B36" s="113">
        <v>44336</v>
      </c>
      <c r="C36" s="112">
        <v>44337</v>
      </c>
      <c r="D36" s="113">
        <v>45474</v>
      </c>
      <c r="E36" s="114">
        <v>4500000</v>
      </c>
      <c r="F36" s="115">
        <v>8.3635000000000002</v>
      </c>
      <c r="G36" s="115">
        <v>8.3645999999999994</v>
      </c>
      <c r="H36" s="114">
        <v>4500000</v>
      </c>
      <c r="I36" s="114">
        <v>3509467349.1300001</v>
      </c>
      <c r="J36" s="115">
        <v>100</v>
      </c>
    </row>
    <row r="37" spans="2:10">
      <c r="B37" s="113">
        <v>44336</v>
      </c>
      <c r="C37" s="112">
        <v>44340</v>
      </c>
      <c r="D37" s="113">
        <v>45474</v>
      </c>
      <c r="E37" s="114">
        <v>990000</v>
      </c>
      <c r="F37" s="115">
        <v>8.3635000000000002</v>
      </c>
      <c r="G37" s="115">
        <v>8.3635000000000002</v>
      </c>
      <c r="H37" s="114">
        <v>989992</v>
      </c>
      <c r="I37" s="114">
        <v>772322781.62</v>
      </c>
      <c r="J37" s="115">
        <v>99.999191919191915</v>
      </c>
    </row>
    <row r="38" spans="2:10">
      <c r="B38" s="113">
        <v>44343</v>
      </c>
      <c r="C38" s="112">
        <v>44344</v>
      </c>
      <c r="D38" s="113">
        <v>45474</v>
      </c>
      <c r="E38" s="114">
        <v>7000000</v>
      </c>
      <c r="F38" s="115">
        <v>8.1151</v>
      </c>
      <c r="G38" s="115">
        <v>8.1179000000000006</v>
      </c>
      <c r="H38" s="114">
        <v>7000000</v>
      </c>
      <c r="I38" s="114">
        <v>5506600527</v>
      </c>
      <c r="J38" s="115">
        <v>100</v>
      </c>
    </row>
    <row r="39" spans="2:10">
      <c r="B39" s="113">
        <v>44343</v>
      </c>
      <c r="C39" s="117">
        <v>44347</v>
      </c>
      <c r="D39" s="113">
        <v>45474</v>
      </c>
      <c r="E39" s="114">
        <v>1540000</v>
      </c>
      <c r="F39" s="115">
        <v>8.1151</v>
      </c>
      <c r="G39" s="115">
        <v>8.1151</v>
      </c>
      <c r="H39" s="114">
        <v>1539996</v>
      </c>
      <c r="I39" s="114">
        <v>1211825468.8</v>
      </c>
      <c r="J39" s="115">
        <v>99.99974025974025</v>
      </c>
    </row>
    <row r="40" spans="2:10">
      <c r="B40" s="113"/>
      <c r="C40" s="118"/>
      <c r="D40" s="113"/>
      <c r="E40" s="114"/>
      <c r="F40" s="115"/>
      <c r="G40" s="115"/>
      <c r="H40" s="114"/>
      <c r="I40" s="114"/>
      <c r="J40" s="115"/>
    </row>
    <row r="41" spans="2:10">
      <c r="B41" s="101"/>
      <c r="C41" s="100"/>
      <c r="D41" s="101">
        <v>44743</v>
      </c>
      <c r="E41" s="102">
        <v>13300000</v>
      </c>
      <c r="F41" s="103">
        <v>6.0296345802685174</v>
      </c>
      <c r="G41" s="103">
        <v>6.0344788266065015</v>
      </c>
      <c r="H41" s="102">
        <v>10316061</v>
      </c>
      <c r="I41" s="102">
        <v>9666219782.6300011</v>
      </c>
      <c r="J41" s="103">
        <v>77.564368421052635</v>
      </c>
    </row>
    <row r="42" spans="2:10">
      <c r="B42" s="113">
        <v>44315</v>
      </c>
      <c r="C42" s="112">
        <v>44319</v>
      </c>
      <c r="D42" s="113">
        <v>44743</v>
      </c>
      <c r="E42" s="114">
        <v>1100000</v>
      </c>
      <c r="F42" s="115">
        <v>5.67</v>
      </c>
      <c r="G42" s="115">
        <v>5.67</v>
      </c>
      <c r="H42" s="114">
        <v>141437</v>
      </c>
      <c r="I42" s="114">
        <v>132623161.69</v>
      </c>
      <c r="J42" s="115">
        <v>12.857909090909093</v>
      </c>
    </row>
    <row r="43" spans="2:10">
      <c r="B43" s="113">
        <v>44329</v>
      </c>
      <c r="C43" s="112">
        <v>44330</v>
      </c>
      <c r="D43" s="113">
        <v>44743</v>
      </c>
      <c r="E43" s="114">
        <v>5000000</v>
      </c>
      <c r="F43" s="115">
        <v>5.9955999999999996</v>
      </c>
      <c r="G43" s="115">
        <v>6.0038999999999998</v>
      </c>
      <c r="H43" s="114">
        <v>5000000</v>
      </c>
      <c r="I43" s="114">
        <v>4681343237.2200003</v>
      </c>
      <c r="J43" s="115">
        <v>100</v>
      </c>
    </row>
    <row r="44" spans="2:10">
      <c r="B44" s="113">
        <v>44329</v>
      </c>
      <c r="C44" s="112">
        <v>44333</v>
      </c>
      <c r="D44" s="113">
        <v>44743</v>
      </c>
      <c r="E44" s="114">
        <v>1100000</v>
      </c>
      <c r="F44" s="115">
        <v>5.9955999999999996</v>
      </c>
      <c r="G44" s="115">
        <v>5.9955999999999996</v>
      </c>
      <c r="H44" s="114">
        <v>0</v>
      </c>
      <c r="I44" s="114">
        <v>0</v>
      </c>
      <c r="J44" s="115">
        <v>0</v>
      </c>
    </row>
    <row r="45" spans="2:10">
      <c r="B45" s="113">
        <v>44343</v>
      </c>
      <c r="C45" s="112">
        <v>44344</v>
      </c>
      <c r="D45" s="113">
        <v>44743</v>
      </c>
      <c r="E45" s="114">
        <v>5000000</v>
      </c>
      <c r="F45" s="115">
        <v>6.0723000000000003</v>
      </c>
      <c r="G45" s="115">
        <v>6.0739999999999998</v>
      </c>
      <c r="H45" s="114">
        <v>5000000</v>
      </c>
      <c r="I45" s="114">
        <v>4688471126.6000004</v>
      </c>
      <c r="J45" s="115">
        <v>100</v>
      </c>
    </row>
    <row r="46" spans="2:10">
      <c r="B46" s="113">
        <v>44343</v>
      </c>
      <c r="C46" s="117">
        <v>44347</v>
      </c>
      <c r="D46" s="113">
        <v>44743</v>
      </c>
      <c r="E46" s="114">
        <v>1100000</v>
      </c>
      <c r="F46" s="115">
        <v>6.0723000000000003</v>
      </c>
      <c r="G46" s="115">
        <v>6.0723000000000003</v>
      </c>
      <c r="H46" s="114">
        <v>174624</v>
      </c>
      <c r="I46" s="114">
        <v>163782257.12</v>
      </c>
      <c r="J46" s="115">
        <v>15.874909090909089</v>
      </c>
    </row>
    <row r="47" spans="2:10">
      <c r="B47" s="113"/>
      <c r="C47" s="118"/>
      <c r="D47" s="113"/>
      <c r="E47" s="114"/>
      <c r="F47" s="115"/>
      <c r="G47" s="115"/>
      <c r="H47" s="114"/>
      <c r="I47" s="114"/>
      <c r="J47" s="115"/>
    </row>
    <row r="48" spans="2:10">
      <c r="B48" s="101"/>
      <c r="C48" s="100"/>
      <c r="D48" s="101">
        <v>44562</v>
      </c>
      <c r="E48" s="102">
        <v>12200000</v>
      </c>
      <c r="F48" s="103">
        <v>4.938134338664228</v>
      </c>
      <c r="G48" s="103">
        <v>4.9404343724954245</v>
      </c>
      <c r="H48" s="102">
        <v>10000000</v>
      </c>
      <c r="I48" s="102">
        <v>9696932891.2000008</v>
      </c>
      <c r="J48" s="103">
        <v>81.967213114754102</v>
      </c>
    </row>
    <row r="49" spans="2:10">
      <c r="B49" s="113">
        <v>44322</v>
      </c>
      <c r="C49" s="112">
        <v>44323</v>
      </c>
      <c r="D49" s="113">
        <v>44562</v>
      </c>
      <c r="E49" s="114">
        <v>5000000</v>
      </c>
      <c r="F49" s="115">
        <v>4.8365999999999998</v>
      </c>
      <c r="G49" s="115">
        <v>4.8388</v>
      </c>
      <c r="H49" s="114">
        <v>5000000</v>
      </c>
      <c r="I49" s="114">
        <v>4846826151.3999996</v>
      </c>
      <c r="J49" s="115">
        <v>100</v>
      </c>
    </row>
    <row r="50" spans="2:10">
      <c r="B50" s="113">
        <v>44322</v>
      </c>
      <c r="C50" s="112">
        <v>44326</v>
      </c>
      <c r="D50" s="113">
        <v>44562</v>
      </c>
      <c r="E50" s="114">
        <v>1100000</v>
      </c>
      <c r="F50" s="115">
        <v>4.8365999999999998</v>
      </c>
      <c r="G50" s="115">
        <v>4.8365999999999998</v>
      </c>
      <c r="H50" s="114">
        <v>0</v>
      </c>
      <c r="I50" s="114">
        <v>0</v>
      </c>
      <c r="J50" s="115">
        <v>0</v>
      </c>
    </row>
    <row r="51" spans="2:10">
      <c r="B51" s="113">
        <v>44336</v>
      </c>
      <c r="C51" s="112">
        <v>44337</v>
      </c>
      <c r="D51" s="113">
        <v>44562</v>
      </c>
      <c r="E51" s="114">
        <v>5000000</v>
      </c>
      <c r="F51" s="115">
        <v>5.0396000000000001</v>
      </c>
      <c r="G51" s="115">
        <v>5.0419999999999998</v>
      </c>
      <c r="H51" s="114">
        <v>5000000</v>
      </c>
      <c r="I51" s="114">
        <v>4850106739.8000002</v>
      </c>
      <c r="J51" s="115">
        <v>100</v>
      </c>
    </row>
    <row r="52" spans="2:10">
      <c r="B52" s="113">
        <v>44336</v>
      </c>
      <c r="C52" s="117">
        <v>44340</v>
      </c>
      <c r="D52" s="113">
        <v>44562</v>
      </c>
      <c r="E52" s="114">
        <v>1100000</v>
      </c>
      <c r="F52" s="115">
        <v>5.0396000000000001</v>
      </c>
      <c r="G52" s="115">
        <v>5.0396000000000001</v>
      </c>
      <c r="H52" s="114">
        <v>0</v>
      </c>
      <c r="I52" s="114">
        <v>0</v>
      </c>
      <c r="J52" s="115">
        <v>0</v>
      </c>
    </row>
    <row r="53" spans="2:10">
      <c r="B53" s="113"/>
      <c r="C53" s="118"/>
      <c r="D53" s="113"/>
      <c r="E53" s="114"/>
      <c r="F53" s="115"/>
      <c r="G53" s="115"/>
      <c r="H53" s="114"/>
      <c r="I53" s="114"/>
      <c r="J53" s="115"/>
    </row>
    <row r="54" spans="2:10">
      <c r="B54" s="107" t="s">
        <v>11</v>
      </c>
      <c r="C54" s="108"/>
      <c r="D54" s="107"/>
      <c r="E54" s="109">
        <v>17618000</v>
      </c>
      <c r="F54" s="110"/>
      <c r="G54" s="110"/>
      <c r="H54" s="109">
        <v>15425784</v>
      </c>
      <c r="I54" s="109">
        <v>62046641921.209991</v>
      </c>
      <c r="J54" s="110">
        <v>87.556953116131226</v>
      </c>
    </row>
    <row r="55" spans="2:10">
      <c r="B55" s="101"/>
      <c r="C55" s="100"/>
      <c r="D55" s="101">
        <v>45519</v>
      </c>
      <c r="E55" s="102">
        <v>7930000</v>
      </c>
      <c r="F55" s="103">
        <v>2.8680154898370893</v>
      </c>
      <c r="G55" s="103">
        <v>2.8680154898370893</v>
      </c>
      <c r="H55" s="102">
        <v>7300826</v>
      </c>
      <c r="I55" s="102">
        <v>28621208946.93</v>
      </c>
      <c r="J55" s="103">
        <v>92.065901639344261</v>
      </c>
    </row>
    <row r="56" spans="2:10">
      <c r="B56" s="113">
        <v>44327</v>
      </c>
      <c r="C56" s="112">
        <v>44328</v>
      </c>
      <c r="D56" s="113">
        <v>45519</v>
      </c>
      <c r="E56" s="114">
        <v>1830000</v>
      </c>
      <c r="F56" s="115">
        <v>2.7244999999999999</v>
      </c>
      <c r="G56" s="115">
        <v>2.7244999999999999</v>
      </c>
      <c r="H56" s="114">
        <v>1829993</v>
      </c>
      <c r="I56" s="114">
        <v>7182864365.7799997</v>
      </c>
      <c r="J56" s="115">
        <v>99.999617486338792</v>
      </c>
    </row>
    <row r="57" spans="2:10">
      <c r="B57" s="113">
        <v>44341</v>
      </c>
      <c r="C57" s="117">
        <v>44342</v>
      </c>
      <c r="D57" s="113">
        <v>45519</v>
      </c>
      <c r="E57" s="114">
        <v>6100000</v>
      </c>
      <c r="F57" s="115">
        <v>2.9161000000000001</v>
      </c>
      <c r="G57" s="115">
        <v>2.9161000000000001</v>
      </c>
      <c r="H57" s="114">
        <v>5470833</v>
      </c>
      <c r="I57" s="114">
        <v>21438344581.150002</v>
      </c>
      <c r="J57" s="115">
        <v>89.685786885245903</v>
      </c>
    </row>
    <row r="58" spans="2:10">
      <c r="B58" s="113"/>
      <c r="C58" s="118"/>
      <c r="D58" s="113"/>
      <c r="E58" s="114"/>
      <c r="F58" s="115"/>
      <c r="G58" s="115"/>
      <c r="H58" s="114"/>
      <c r="I58" s="114"/>
      <c r="J58" s="115"/>
    </row>
    <row r="59" spans="2:10">
      <c r="B59" s="101"/>
      <c r="C59" s="100"/>
      <c r="D59" s="101">
        <v>46249</v>
      </c>
      <c r="E59" s="102">
        <v>4575000</v>
      </c>
      <c r="F59" s="103">
        <v>3.4751580467856962</v>
      </c>
      <c r="G59" s="103">
        <v>3.4751580467856962</v>
      </c>
      <c r="H59" s="102">
        <v>4043032</v>
      </c>
      <c r="I59" s="102">
        <v>16149562516.299999</v>
      </c>
      <c r="J59" s="103">
        <v>88.372284153005467</v>
      </c>
    </row>
    <row r="60" spans="2:10">
      <c r="B60" s="113">
        <v>44320</v>
      </c>
      <c r="C60" s="112">
        <v>44321</v>
      </c>
      <c r="D60" s="113">
        <v>46249</v>
      </c>
      <c r="E60" s="114">
        <v>915000</v>
      </c>
      <c r="F60" s="115">
        <v>3.41</v>
      </c>
      <c r="G60" s="115">
        <v>3.41</v>
      </c>
      <c r="H60" s="114">
        <v>750000</v>
      </c>
      <c r="I60" s="114">
        <v>2996138141.23</v>
      </c>
      <c r="J60" s="115">
        <v>81.967213114754102</v>
      </c>
    </row>
    <row r="61" spans="2:10">
      <c r="B61" s="113">
        <v>44334</v>
      </c>
      <c r="C61" s="117">
        <v>44335</v>
      </c>
      <c r="D61" s="113">
        <v>46249</v>
      </c>
      <c r="E61" s="114">
        <v>3660000</v>
      </c>
      <c r="F61" s="115">
        <v>3.49</v>
      </c>
      <c r="G61" s="115">
        <v>3.49</v>
      </c>
      <c r="H61" s="114">
        <v>3293032</v>
      </c>
      <c r="I61" s="114">
        <v>13153424375.07</v>
      </c>
      <c r="J61" s="115">
        <v>89.973551912568311</v>
      </c>
    </row>
    <row r="62" spans="2:10">
      <c r="B62" s="113"/>
      <c r="C62" s="118"/>
      <c r="D62" s="113"/>
      <c r="E62" s="114"/>
      <c r="F62" s="115"/>
      <c r="G62" s="115"/>
      <c r="H62" s="114"/>
      <c r="I62" s="114"/>
      <c r="J62" s="115"/>
    </row>
    <row r="63" spans="2:10">
      <c r="B63" s="101"/>
      <c r="C63" s="100"/>
      <c r="D63" s="101">
        <v>46980</v>
      </c>
      <c r="E63" s="102">
        <v>732000</v>
      </c>
      <c r="F63" s="103">
        <v>3.8427420276169877</v>
      </c>
      <c r="G63" s="103">
        <v>3.8427420276169877</v>
      </c>
      <c r="H63" s="102">
        <v>623940</v>
      </c>
      <c r="I63" s="102">
        <v>2528037625.0499997</v>
      </c>
      <c r="J63" s="103">
        <v>85.23770491803279</v>
      </c>
    </row>
    <row r="64" spans="2:10">
      <c r="B64" s="113">
        <v>44327</v>
      </c>
      <c r="C64" s="112">
        <v>44328</v>
      </c>
      <c r="D64" s="113">
        <v>46980</v>
      </c>
      <c r="E64" s="114">
        <v>300000</v>
      </c>
      <c r="F64" s="115">
        <v>3.7949999999999999</v>
      </c>
      <c r="G64" s="115">
        <v>3.7949999999999999</v>
      </c>
      <c r="H64" s="114">
        <v>300000</v>
      </c>
      <c r="I64" s="114">
        <v>1216150210.79</v>
      </c>
      <c r="J64" s="115">
        <v>100</v>
      </c>
    </row>
    <row r="65" spans="2:10">
      <c r="B65" s="113">
        <v>44327</v>
      </c>
      <c r="C65" s="112">
        <v>44329</v>
      </c>
      <c r="D65" s="113">
        <v>46980</v>
      </c>
      <c r="E65" s="114">
        <v>66000</v>
      </c>
      <c r="F65" s="115">
        <v>3.7949999999999999</v>
      </c>
      <c r="G65" s="115">
        <v>3.7949999999999999</v>
      </c>
      <c r="H65" s="114">
        <v>0</v>
      </c>
      <c r="I65" s="114">
        <v>0</v>
      </c>
      <c r="J65" s="115">
        <v>0</v>
      </c>
    </row>
    <row r="66" spans="2:10">
      <c r="B66" s="113">
        <v>44341</v>
      </c>
      <c r="C66" s="112">
        <v>44342</v>
      </c>
      <c r="D66" s="113">
        <v>46980</v>
      </c>
      <c r="E66" s="114">
        <v>300000</v>
      </c>
      <c r="F66" s="115">
        <v>3.887</v>
      </c>
      <c r="G66" s="115">
        <v>3.887</v>
      </c>
      <c r="H66" s="114">
        <v>300000</v>
      </c>
      <c r="I66" s="114">
        <v>1214898340.1600001</v>
      </c>
      <c r="J66" s="115">
        <v>100</v>
      </c>
    </row>
    <row r="67" spans="2:10">
      <c r="B67" s="113">
        <v>44341</v>
      </c>
      <c r="C67" s="117">
        <v>44343</v>
      </c>
      <c r="D67" s="113">
        <v>46980</v>
      </c>
      <c r="E67" s="114">
        <v>66000</v>
      </c>
      <c r="F67" s="115">
        <v>3.887</v>
      </c>
      <c r="G67" s="115">
        <v>3.887</v>
      </c>
      <c r="H67" s="114">
        <v>23940</v>
      </c>
      <c r="I67" s="114">
        <v>96989074.099999994</v>
      </c>
      <c r="J67" s="115">
        <v>36.272727272727273</v>
      </c>
    </row>
    <row r="68" spans="2:10">
      <c r="B68" s="113"/>
      <c r="C68" s="118"/>
      <c r="D68" s="113"/>
      <c r="E68" s="114"/>
      <c r="F68" s="115"/>
      <c r="G68" s="115"/>
      <c r="H68" s="114"/>
      <c r="I68" s="114"/>
      <c r="J68" s="115"/>
    </row>
    <row r="69" spans="2:10">
      <c r="B69" s="101"/>
      <c r="C69" s="100"/>
      <c r="D69" s="101">
        <v>47710</v>
      </c>
      <c r="E69" s="102">
        <v>2196000</v>
      </c>
      <c r="F69" s="103">
        <v>4.0731455038392372</v>
      </c>
      <c r="G69" s="103">
        <v>4.0731455038392372</v>
      </c>
      <c r="H69" s="102">
        <v>1695200</v>
      </c>
      <c r="I69" s="102">
        <v>6916816154.5900002</v>
      </c>
      <c r="J69" s="103">
        <v>77.19489981785064</v>
      </c>
    </row>
    <row r="70" spans="2:10">
      <c r="B70" s="113">
        <v>44320</v>
      </c>
      <c r="C70" s="112">
        <v>44321</v>
      </c>
      <c r="D70" s="113">
        <v>47710</v>
      </c>
      <c r="E70" s="114">
        <v>1500000</v>
      </c>
      <c r="F70" s="115">
        <v>4.0788000000000002</v>
      </c>
      <c r="G70" s="115">
        <v>4.0788000000000002</v>
      </c>
      <c r="H70" s="114">
        <v>1500000</v>
      </c>
      <c r="I70" s="114">
        <v>6115358974.4499998</v>
      </c>
      <c r="J70" s="115">
        <v>100</v>
      </c>
    </row>
    <row r="71" spans="2:10">
      <c r="B71" s="113">
        <v>44320</v>
      </c>
      <c r="C71" s="112">
        <v>44322</v>
      </c>
      <c r="D71" s="113">
        <v>47710</v>
      </c>
      <c r="E71" s="114">
        <v>330000</v>
      </c>
      <c r="F71" s="115">
        <v>4.0788000000000002</v>
      </c>
      <c r="G71" s="115">
        <v>4.0788000000000002</v>
      </c>
      <c r="H71" s="114">
        <v>0</v>
      </c>
      <c r="I71" s="114">
        <v>0</v>
      </c>
      <c r="J71" s="115">
        <v>0</v>
      </c>
    </row>
    <row r="72" spans="2:10">
      <c r="B72" s="113">
        <v>44334</v>
      </c>
      <c r="C72" s="112">
        <v>44335</v>
      </c>
      <c r="D72" s="113">
        <v>47710</v>
      </c>
      <c r="E72" s="114">
        <v>300000</v>
      </c>
      <c r="F72" s="115">
        <v>4.03</v>
      </c>
      <c r="G72" s="115">
        <v>4.03</v>
      </c>
      <c r="H72" s="114">
        <v>195200</v>
      </c>
      <c r="I72" s="114">
        <v>801457180.13999999</v>
      </c>
      <c r="J72" s="115">
        <v>65.066666666666663</v>
      </c>
    </row>
    <row r="73" spans="2:10">
      <c r="B73" s="113">
        <v>44334</v>
      </c>
      <c r="C73" s="117">
        <v>44336</v>
      </c>
      <c r="D73" s="113">
        <v>47710</v>
      </c>
      <c r="E73" s="114">
        <v>66000</v>
      </c>
      <c r="F73" s="115">
        <v>4.03</v>
      </c>
      <c r="G73" s="115">
        <v>4.03</v>
      </c>
      <c r="H73" s="114">
        <v>0</v>
      </c>
      <c r="I73" s="114">
        <v>0</v>
      </c>
      <c r="J73" s="115">
        <v>0</v>
      </c>
    </row>
    <row r="74" spans="2:10">
      <c r="B74" s="113"/>
      <c r="C74" s="118"/>
      <c r="D74" s="113"/>
      <c r="E74" s="114"/>
      <c r="F74" s="115"/>
      <c r="G74" s="115"/>
      <c r="H74" s="114"/>
      <c r="I74" s="114"/>
      <c r="J74" s="115"/>
    </row>
    <row r="75" spans="2:10">
      <c r="B75" s="101"/>
      <c r="C75" s="100"/>
      <c r="D75" s="101">
        <v>51363</v>
      </c>
      <c r="E75" s="102">
        <v>172000</v>
      </c>
      <c r="F75" s="103">
        <v>4.3141635163318659</v>
      </c>
      <c r="G75" s="103">
        <v>4.3141635163318659</v>
      </c>
      <c r="H75" s="102">
        <v>113500</v>
      </c>
      <c r="I75" s="102">
        <v>492294087.63999999</v>
      </c>
      <c r="J75" s="103">
        <v>65.988372093023244</v>
      </c>
    </row>
    <row r="76" spans="2:10">
      <c r="B76" s="113">
        <v>44327</v>
      </c>
      <c r="C76" s="112">
        <v>44328</v>
      </c>
      <c r="D76" s="113">
        <v>51363</v>
      </c>
      <c r="E76" s="114">
        <v>100000</v>
      </c>
      <c r="F76" s="115">
        <v>4.3150000000000004</v>
      </c>
      <c r="G76" s="115">
        <v>4.3150000000000004</v>
      </c>
      <c r="H76" s="114">
        <v>100000</v>
      </c>
      <c r="I76" s="114">
        <v>433466092.75</v>
      </c>
      <c r="J76" s="115">
        <v>100</v>
      </c>
    </row>
    <row r="77" spans="2:10">
      <c r="B77" s="113">
        <v>44327</v>
      </c>
      <c r="C77" s="112">
        <v>44329</v>
      </c>
      <c r="D77" s="113">
        <v>51363</v>
      </c>
      <c r="E77" s="114">
        <v>22000</v>
      </c>
      <c r="F77" s="115">
        <v>4.3150000000000004</v>
      </c>
      <c r="G77" s="115">
        <v>4.3150000000000004</v>
      </c>
      <c r="H77" s="114">
        <v>0</v>
      </c>
      <c r="I77" s="114">
        <v>0</v>
      </c>
      <c r="J77" s="115">
        <v>0</v>
      </c>
    </row>
    <row r="78" spans="2:10">
      <c r="B78" s="113">
        <v>44341</v>
      </c>
      <c r="C78" s="117">
        <v>44342</v>
      </c>
      <c r="D78" s="113">
        <v>51363</v>
      </c>
      <c r="E78" s="114">
        <v>50000</v>
      </c>
      <c r="F78" s="115">
        <v>4.3079999999999998</v>
      </c>
      <c r="G78" s="115">
        <v>4.3079999999999998</v>
      </c>
      <c r="H78" s="114">
        <v>13500</v>
      </c>
      <c r="I78" s="114">
        <v>58827994.890000001</v>
      </c>
      <c r="J78" s="115">
        <v>27</v>
      </c>
    </row>
    <row r="79" spans="2:10">
      <c r="B79" s="113"/>
      <c r="C79" s="118"/>
      <c r="D79" s="113"/>
      <c r="E79" s="114"/>
      <c r="F79" s="115"/>
      <c r="G79" s="115"/>
      <c r="H79" s="114"/>
      <c r="I79" s="114"/>
      <c r="J79" s="115"/>
    </row>
    <row r="80" spans="2:10">
      <c r="B80" s="101"/>
      <c r="C80" s="100"/>
      <c r="D80" s="101">
        <v>56749</v>
      </c>
      <c r="E80" s="102">
        <v>2013000</v>
      </c>
      <c r="F80" s="103">
        <v>4.4937303734999441</v>
      </c>
      <c r="G80" s="103">
        <v>4.4937303734999441</v>
      </c>
      <c r="H80" s="102">
        <v>1649286</v>
      </c>
      <c r="I80" s="102">
        <v>7338722590.6999998</v>
      </c>
      <c r="J80" s="103">
        <v>81.931743666169893</v>
      </c>
    </row>
    <row r="81" spans="2:10">
      <c r="B81" s="113">
        <v>44320</v>
      </c>
      <c r="C81" s="112">
        <v>44321</v>
      </c>
      <c r="D81" s="113">
        <v>56749</v>
      </c>
      <c r="E81" s="114">
        <v>150000</v>
      </c>
      <c r="F81" s="115">
        <v>4.5279999999999996</v>
      </c>
      <c r="G81" s="115">
        <v>4.5279999999999996</v>
      </c>
      <c r="H81" s="114">
        <v>99500</v>
      </c>
      <c r="I81" s="114">
        <v>448440887.38999999</v>
      </c>
      <c r="J81" s="115">
        <v>66.333333333333329</v>
      </c>
    </row>
    <row r="82" spans="2:10">
      <c r="B82" s="113">
        <v>44320</v>
      </c>
      <c r="C82" s="112">
        <v>44322</v>
      </c>
      <c r="D82" s="113">
        <v>56749</v>
      </c>
      <c r="E82" s="114">
        <v>33000</v>
      </c>
      <c r="F82" s="115">
        <v>4.5279999999999996</v>
      </c>
      <c r="G82" s="115">
        <v>4.5279999999999996</v>
      </c>
      <c r="H82" s="114">
        <v>0</v>
      </c>
      <c r="I82" s="114">
        <v>0</v>
      </c>
      <c r="J82" s="115">
        <v>0</v>
      </c>
    </row>
    <row r="83" spans="2:10">
      <c r="B83" s="113">
        <v>44334</v>
      </c>
      <c r="C83" s="112">
        <v>44335</v>
      </c>
      <c r="D83" s="113">
        <v>56749</v>
      </c>
      <c r="E83" s="114">
        <v>1500000</v>
      </c>
      <c r="F83" s="115">
        <v>4.4915000000000003</v>
      </c>
      <c r="G83" s="115">
        <v>4.4915000000000003</v>
      </c>
      <c r="H83" s="114">
        <v>1500000</v>
      </c>
      <c r="I83" s="114">
        <v>6668849666.9499998</v>
      </c>
      <c r="J83" s="115">
        <v>100</v>
      </c>
    </row>
    <row r="84" spans="2:10">
      <c r="B84" s="113">
        <v>44334</v>
      </c>
      <c r="C84" s="117">
        <v>44336</v>
      </c>
      <c r="D84" s="113">
        <v>56749</v>
      </c>
      <c r="E84" s="114">
        <v>330000</v>
      </c>
      <c r="F84" s="115">
        <v>4.4915000000000003</v>
      </c>
      <c r="G84" s="115">
        <v>4.4915000000000003</v>
      </c>
      <c r="H84" s="114">
        <v>49786</v>
      </c>
      <c r="I84" s="114">
        <v>221432036.36000001</v>
      </c>
      <c r="J84" s="115">
        <v>15.086666666666668</v>
      </c>
    </row>
    <row r="85" spans="2:10">
      <c r="B85" s="113"/>
      <c r="C85" s="118"/>
      <c r="D85" s="113"/>
      <c r="E85" s="114"/>
      <c r="F85" s="115"/>
      <c r="G85" s="115"/>
      <c r="H85" s="114"/>
      <c r="I85" s="114"/>
      <c r="J85" s="115"/>
    </row>
    <row r="86" spans="2:10">
      <c r="B86" s="107" t="s">
        <v>12</v>
      </c>
      <c r="C86" s="108"/>
      <c r="D86" s="107"/>
      <c r="E86" s="109">
        <v>4984000</v>
      </c>
      <c r="F86" s="110"/>
      <c r="G86" s="110"/>
      <c r="H86" s="109">
        <v>4710522</v>
      </c>
      <c r="I86" s="109">
        <v>5075507563.3300009</v>
      </c>
      <c r="J86" s="110">
        <v>94.51288121990369</v>
      </c>
    </row>
    <row r="87" spans="2:10">
      <c r="B87" s="101"/>
      <c r="C87" s="100"/>
      <c r="D87" s="101">
        <v>46388</v>
      </c>
      <c r="E87" s="102">
        <v>660000</v>
      </c>
      <c r="F87" s="103">
        <v>8.932830973077774</v>
      </c>
      <c r="G87" s="103">
        <v>8.9353227527935228</v>
      </c>
      <c r="H87" s="102">
        <v>586894</v>
      </c>
      <c r="I87" s="102">
        <v>635327320.24000001</v>
      </c>
      <c r="J87" s="103">
        <v>88.923333333333332</v>
      </c>
    </row>
    <row r="88" spans="2:10">
      <c r="B88" s="113">
        <v>44322</v>
      </c>
      <c r="C88" s="112">
        <v>44323</v>
      </c>
      <c r="D88" s="113">
        <v>46388</v>
      </c>
      <c r="E88" s="114">
        <v>50000</v>
      </c>
      <c r="F88" s="115">
        <v>8.6494</v>
      </c>
      <c r="G88" s="115">
        <v>8.6499000000000006</v>
      </c>
      <c r="H88" s="114">
        <v>23400</v>
      </c>
      <c r="I88" s="114">
        <v>25535784.18</v>
      </c>
      <c r="J88" s="115">
        <v>46.800000000000004</v>
      </c>
    </row>
    <row r="89" spans="2:10">
      <c r="B89" s="113">
        <v>44336</v>
      </c>
      <c r="C89" s="112">
        <v>44337</v>
      </c>
      <c r="D89" s="113">
        <v>46388</v>
      </c>
      <c r="E89" s="114">
        <v>500000</v>
      </c>
      <c r="F89" s="115">
        <v>8.9446999999999992</v>
      </c>
      <c r="G89" s="115">
        <v>8.9479000000000006</v>
      </c>
      <c r="H89" s="114">
        <v>453500</v>
      </c>
      <c r="I89" s="114">
        <v>490727449.17000002</v>
      </c>
      <c r="J89" s="115">
        <v>90.7</v>
      </c>
    </row>
    <row r="90" spans="2:10">
      <c r="B90" s="113">
        <v>44336</v>
      </c>
      <c r="C90" s="117">
        <v>44340</v>
      </c>
      <c r="D90" s="113">
        <v>46388</v>
      </c>
      <c r="E90" s="114">
        <v>110000</v>
      </c>
      <c r="F90" s="115">
        <v>8.9446999999999992</v>
      </c>
      <c r="G90" s="115">
        <v>8.9446999999999992</v>
      </c>
      <c r="H90" s="114">
        <v>109994</v>
      </c>
      <c r="I90" s="114">
        <v>119064086.89</v>
      </c>
      <c r="J90" s="115">
        <v>99.99454545454546</v>
      </c>
    </row>
    <row r="91" spans="2:10">
      <c r="B91" s="113"/>
      <c r="C91" s="118"/>
      <c r="D91" s="113"/>
      <c r="E91" s="114"/>
      <c r="F91" s="115"/>
      <c r="G91" s="115"/>
      <c r="H91" s="114"/>
      <c r="I91" s="114"/>
      <c r="J91" s="115"/>
    </row>
    <row r="92" spans="2:10">
      <c r="B92" s="101"/>
      <c r="C92" s="100"/>
      <c r="D92" s="101">
        <v>47119</v>
      </c>
      <c r="E92" s="102">
        <v>1347000</v>
      </c>
      <c r="F92" s="103">
        <v>9.1812213933572995</v>
      </c>
      <c r="G92" s="103">
        <v>9.1866468108485773</v>
      </c>
      <c r="H92" s="102">
        <v>1280989</v>
      </c>
      <c r="I92" s="102">
        <v>1386132231.5700002</v>
      </c>
      <c r="J92" s="103">
        <v>95.099406087602077</v>
      </c>
    </row>
    <row r="93" spans="2:10">
      <c r="B93" s="113">
        <v>44315</v>
      </c>
      <c r="C93" s="112">
        <v>44319</v>
      </c>
      <c r="D93" s="113">
        <v>47119</v>
      </c>
      <c r="E93" s="114">
        <v>66000</v>
      </c>
      <c r="F93" s="115">
        <v>9.0126000000000008</v>
      </c>
      <c r="G93" s="115">
        <v>9.0126000000000008</v>
      </c>
      <c r="H93" s="114">
        <v>65998</v>
      </c>
      <c r="I93" s="114">
        <v>71623349.959999993</v>
      </c>
      <c r="J93" s="115">
        <v>99.9969696969697</v>
      </c>
    </row>
    <row r="94" spans="2:10">
      <c r="B94" s="113">
        <v>44329</v>
      </c>
      <c r="C94" s="112">
        <v>44330</v>
      </c>
      <c r="D94" s="113">
        <v>47119</v>
      </c>
      <c r="E94" s="114">
        <v>300000</v>
      </c>
      <c r="F94" s="115">
        <v>9.2518999999999991</v>
      </c>
      <c r="G94" s="115">
        <v>9.2547999999999995</v>
      </c>
      <c r="H94" s="114">
        <v>300000</v>
      </c>
      <c r="I94" s="114">
        <v>322724499.95999998</v>
      </c>
      <c r="J94" s="115">
        <v>100</v>
      </c>
    </row>
    <row r="95" spans="2:10">
      <c r="B95" s="113">
        <v>44329</v>
      </c>
      <c r="C95" s="112">
        <v>44333</v>
      </c>
      <c r="D95" s="113">
        <v>47119</v>
      </c>
      <c r="E95" s="114">
        <v>66000</v>
      </c>
      <c r="F95" s="115">
        <v>9.2518999999999991</v>
      </c>
      <c r="G95" s="115">
        <v>9.2518999999999991</v>
      </c>
      <c r="H95" s="114">
        <v>0</v>
      </c>
      <c r="I95" s="114">
        <v>0</v>
      </c>
      <c r="J95" s="115">
        <v>0</v>
      </c>
    </row>
    <row r="96" spans="2:10">
      <c r="B96" s="113">
        <v>44343</v>
      </c>
      <c r="C96" s="112">
        <v>44344</v>
      </c>
      <c r="D96" s="113">
        <v>47119</v>
      </c>
      <c r="E96" s="114">
        <v>750000</v>
      </c>
      <c r="F96" s="115">
        <v>9.1704000000000008</v>
      </c>
      <c r="G96" s="115">
        <v>9.1784999999999997</v>
      </c>
      <c r="H96" s="114">
        <v>750000</v>
      </c>
      <c r="I96" s="114">
        <v>812894445</v>
      </c>
      <c r="J96" s="115">
        <v>100</v>
      </c>
    </row>
    <row r="97" spans="2:10">
      <c r="B97" s="113">
        <v>44343</v>
      </c>
      <c r="C97" s="117">
        <v>44347</v>
      </c>
      <c r="D97" s="113">
        <v>47119</v>
      </c>
      <c r="E97" s="114">
        <v>165000</v>
      </c>
      <c r="F97" s="115">
        <v>9.1704000000000008</v>
      </c>
      <c r="G97" s="115">
        <v>9.1704000000000008</v>
      </c>
      <c r="H97" s="114">
        <v>164991</v>
      </c>
      <c r="I97" s="114">
        <v>178889936.65000001</v>
      </c>
      <c r="J97" s="115">
        <v>99.99454545454546</v>
      </c>
    </row>
    <row r="98" spans="2:10">
      <c r="B98" s="113"/>
      <c r="C98" s="118"/>
      <c r="D98" s="113"/>
      <c r="E98" s="114"/>
      <c r="F98" s="115"/>
      <c r="G98" s="115"/>
      <c r="H98" s="114"/>
      <c r="I98" s="114"/>
      <c r="J98" s="115"/>
    </row>
    <row r="99" spans="2:10">
      <c r="B99" s="101"/>
      <c r="C99" s="100"/>
      <c r="D99" s="101">
        <v>47849</v>
      </c>
      <c r="E99" s="102">
        <v>2977000</v>
      </c>
      <c r="F99" s="103">
        <v>9.4090193063940095</v>
      </c>
      <c r="G99" s="103">
        <v>9.4108242631339003</v>
      </c>
      <c r="H99" s="102">
        <v>2842639</v>
      </c>
      <c r="I99" s="102">
        <v>3054048011.5200005</v>
      </c>
      <c r="J99" s="103">
        <v>95.486698018139066</v>
      </c>
    </row>
    <row r="100" spans="2:10">
      <c r="B100" s="113">
        <v>44315</v>
      </c>
      <c r="C100" s="112">
        <v>44319</v>
      </c>
      <c r="D100" s="113">
        <v>47849</v>
      </c>
      <c r="E100" s="114">
        <v>110000</v>
      </c>
      <c r="F100" s="115">
        <v>9.2333999999999996</v>
      </c>
      <c r="G100" s="115">
        <v>9.2333999999999996</v>
      </c>
      <c r="H100" s="114">
        <v>109994</v>
      </c>
      <c r="I100" s="114">
        <v>118821308.59</v>
      </c>
      <c r="J100" s="115">
        <v>99.99454545454546</v>
      </c>
    </row>
    <row r="101" spans="2:10">
      <c r="B101" s="113">
        <v>44322</v>
      </c>
      <c r="C101" s="112">
        <v>44323</v>
      </c>
      <c r="D101" s="113">
        <v>47849</v>
      </c>
      <c r="E101" s="114">
        <v>300000</v>
      </c>
      <c r="F101" s="115">
        <v>9.2033000000000005</v>
      </c>
      <c r="G101" s="115">
        <v>9.2040000000000006</v>
      </c>
      <c r="H101" s="114">
        <v>300000</v>
      </c>
      <c r="I101" s="114">
        <v>325096259.5</v>
      </c>
      <c r="J101" s="115">
        <v>100</v>
      </c>
    </row>
    <row r="102" spans="2:10">
      <c r="B102" s="113">
        <v>44322</v>
      </c>
      <c r="C102" s="112">
        <v>44326</v>
      </c>
      <c r="D102" s="113">
        <v>47849</v>
      </c>
      <c r="E102" s="114">
        <v>66000</v>
      </c>
      <c r="F102" s="115">
        <v>9.2033000000000005</v>
      </c>
      <c r="G102" s="115">
        <v>9.2033000000000005</v>
      </c>
      <c r="H102" s="114">
        <v>0</v>
      </c>
      <c r="I102" s="114">
        <v>0</v>
      </c>
      <c r="J102" s="115">
        <v>0</v>
      </c>
    </row>
    <row r="103" spans="2:10">
      <c r="B103" s="113">
        <v>44329</v>
      </c>
      <c r="C103" s="112">
        <v>44330</v>
      </c>
      <c r="D103" s="113">
        <v>47849</v>
      </c>
      <c r="E103" s="114">
        <v>750000</v>
      </c>
      <c r="F103" s="115">
        <v>9.4441000000000006</v>
      </c>
      <c r="G103" s="115">
        <v>9.4445999999999994</v>
      </c>
      <c r="H103" s="114">
        <v>750000</v>
      </c>
      <c r="I103" s="114">
        <v>802946367.96000004</v>
      </c>
      <c r="J103" s="115">
        <v>100</v>
      </c>
    </row>
    <row r="104" spans="2:10">
      <c r="B104" s="113">
        <v>44329</v>
      </c>
      <c r="C104" s="112">
        <v>44333</v>
      </c>
      <c r="D104" s="113">
        <v>47849</v>
      </c>
      <c r="E104" s="114">
        <v>165000</v>
      </c>
      <c r="F104" s="115">
        <v>9.4441000000000006</v>
      </c>
      <c r="G104" s="115">
        <v>9.4441000000000006</v>
      </c>
      <c r="H104" s="114">
        <v>96652</v>
      </c>
      <c r="I104" s="114">
        <v>103512774.91</v>
      </c>
      <c r="J104" s="115">
        <v>58.576969696969691</v>
      </c>
    </row>
    <row r="105" spans="2:10">
      <c r="B105" s="113">
        <v>44336</v>
      </c>
      <c r="C105" s="112">
        <v>44337</v>
      </c>
      <c r="D105" s="113">
        <v>47849</v>
      </c>
      <c r="E105" s="114">
        <v>300000</v>
      </c>
      <c r="F105" s="115">
        <v>9.4993999999999996</v>
      </c>
      <c r="G105" s="115">
        <v>9.5048999999999992</v>
      </c>
      <c r="H105" s="114">
        <v>300000</v>
      </c>
      <c r="I105" s="114">
        <v>320738278.25</v>
      </c>
      <c r="J105" s="115">
        <v>100</v>
      </c>
    </row>
    <row r="106" spans="2:10">
      <c r="B106" s="113">
        <v>44336</v>
      </c>
      <c r="C106" s="112">
        <v>44340</v>
      </c>
      <c r="D106" s="113">
        <v>47849</v>
      </c>
      <c r="E106" s="114">
        <v>66000</v>
      </c>
      <c r="F106" s="115">
        <v>9.4993999999999996</v>
      </c>
      <c r="G106" s="115">
        <v>9.4993999999999996</v>
      </c>
      <c r="H106" s="114">
        <v>65998</v>
      </c>
      <c r="I106" s="114">
        <v>70586081.700000003</v>
      </c>
      <c r="J106" s="115">
        <v>99.9969696969697</v>
      </c>
    </row>
    <row r="107" spans="2:10">
      <c r="B107" s="113">
        <v>44343</v>
      </c>
      <c r="C107" s="112">
        <v>44344</v>
      </c>
      <c r="D107" s="113">
        <v>47849</v>
      </c>
      <c r="E107" s="114">
        <v>1000000</v>
      </c>
      <c r="F107" s="115">
        <v>9.4246999999999996</v>
      </c>
      <c r="G107" s="115">
        <v>9.4276</v>
      </c>
      <c r="H107" s="114">
        <v>1000000</v>
      </c>
      <c r="I107" s="114">
        <v>1075628774.5999999</v>
      </c>
      <c r="J107" s="115">
        <v>100</v>
      </c>
    </row>
    <row r="108" spans="2:10">
      <c r="B108" s="113">
        <v>44343</v>
      </c>
      <c r="C108" s="117">
        <v>44347</v>
      </c>
      <c r="D108" s="113">
        <v>47849</v>
      </c>
      <c r="E108" s="114">
        <v>220000</v>
      </c>
      <c r="F108" s="115">
        <v>9.4246999999999996</v>
      </c>
      <c r="G108" s="115">
        <v>9.4246999999999996</v>
      </c>
      <c r="H108" s="114">
        <v>219995</v>
      </c>
      <c r="I108" s="114">
        <v>236718166.00999999</v>
      </c>
      <c r="J108" s="115">
        <v>99.997727272727275</v>
      </c>
    </row>
    <row r="109" spans="2:10">
      <c r="B109" s="113"/>
      <c r="C109" s="118"/>
      <c r="D109" s="118"/>
      <c r="E109" s="114"/>
      <c r="F109" s="115"/>
      <c r="G109" s="115"/>
      <c r="H109" s="114"/>
      <c r="I109" s="114"/>
      <c r="J109" s="115"/>
    </row>
    <row r="110" spans="2:10">
      <c r="B110" s="105" t="s">
        <v>25</v>
      </c>
      <c r="C110" s="106"/>
      <c r="D110" s="106"/>
      <c r="E110" s="106">
        <v>115291000</v>
      </c>
      <c r="F110" s="106"/>
      <c r="G110" s="106"/>
      <c r="H110" s="106">
        <v>97531231</v>
      </c>
      <c r="I110" s="106">
        <v>154609718373.57999</v>
      </c>
      <c r="J110" s="106">
        <v>84.595702179701789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7"/>
  <dimension ref="B1:J110"/>
  <sheetViews>
    <sheetView zoomScale="85" zoomScaleNormal="85" workbookViewId="0"/>
  </sheetViews>
  <sheetFormatPr defaultRowHeight="15"/>
  <cols>
    <col min="2" max="2" width="15.7109375" style="82" customWidth="1"/>
    <col min="3" max="4" width="19.140625" style="82" bestFit="1" customWidth="1"/>
    <col min="5" max="5" width="11.85546875" style="82" bestFit="1" customWidth="1"/>
    <col min="6" max="6" width="11.7109375" style="82" bestFit="1" customWidth="1"/>
    <col min="7" max="7" width="13.42578125" style="82" bestFit="1" customWidth="1"/>
    <col min="8" max="8" width="11.7109375" style="82" bestFit="1" customWidth="1"/>
    <col min="9" max="9" width="16.42578125" style="82" bestFit="1" customWidth="1"/>
    <col min="10" max="10" width="17.42578125" style="82" bestFit="1" customWidth="1"/>
  </cols>
  <sheetData>
    <row r="1" spans="2:10">
      <c r="B1" s="81" t="s">
        <v>28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8" t="s">
        <v>9</v>
      </c>
      <c r="C5" s="108"/>
      <c r="D5" s="107"/>
      <c r="E5" s="109">
        <v>6771000</v>
      </c>
      <c r="F5" s="110"/>
      <c r="G5" s="110"/>
      <c r="H5" s="109">
        <v>3104295</v>
      </c>
      <c r="I5" s="109">
        <v>33269402848.669998</v>
      </c>
      <c r="J5" s="110">
        <v>45.846920691182987</v>
      </c>
    </row>
    <row r="6" spans="2:10">
      <c r="B6" s="119"/>
      <c r="C6" s="119"/>
      <c r="D6" s="120">
        <v>44805</v>
      </c>
      <c r="E6" s="121">
        <v>3164092</v>
      </c>
      <c r="F6" s="122">
        <v>0.10127137344566928</v>
      </c>
      <c r="G6" s="122">
        <v>0.10127137344566928</v>
      </c>
      <c r="H6" s="121">
        <v>491323</v>
      </c>
      <c r="I6" s="121">
        <v>5343338477.6900005</v>
      </c>
      <c r="J6" s="122">
        <v>15.528088310959355</v>
      </c>
    </row>
    <row r="7" spans="2:10">
      <c r="B7" s="123">
        <v>44349</v>
      </c>
      <c r="C7" s="123">
        <v>44351</v>
      </c>
      <c r="D7" s="124">
        <v>44805</v>
      </c>
      <c r="E7" s="125">
        <v>300000</v>
      </c>
      <c r="F7" s="126">
        <v>0</v>
      </c>
      <c r="G7" s="126">
        <v>0</v>
      </c>
      <c r="H7" s="125">
        <v>0</v>
      </c>
      <c r="I7" s="125">
        <v>0</v>
      </c>
      <c r="J7" s="126">
        <v>0</v>
      </c>
    </row>
    <row r="8" spans="2:10">
      <c r="B8" s="123">
        <v>44357</v>
      </c>
      <c r="C8" s="123">
        <v>44358</v>
      </c>
      <c r="D8" s="124">
        <v>44805</v>
      </c>
      <c r="E8" s="125">
        <v>772803</v>
      </c>
      <c r="F8" s="126">
        <v>0.1082</v>
      </c>
      <c r="G8" s="126">
        <v>0.1082</v>
      </c>
      <c r="H8" s="125">
        <v>76283</v>
      </c>
      <c r="I8" s="125">
        <v>828460811.19000006</v>
      </c>
      <c r="J8" s="126">
        <v>9.8709502939300187</v>
      </c>
    </row>
    <row r="9" spans="2:10">
      <c r="B9" s="123">
        <v>44364</v>
      </c>
      <c r="C9" s="123">
        <v>44365</v>
      </c>
      <c r="D9" s="124">
        <v>44805</v>
      </c>
      <c r="E9" s="125">
        <v>750000</v>
      </c>
      <c r="F9" s="126">
        <v>0</v>
      </c>
      <c r="G9" s="126">
        <v>0</v>
      </c>
      <c r="H9" s="125">
        <v>0</v>
      </c>
      <c r="I9" s="125">
        <v>0</v>
      </c>
      <c r="J9" s="126">
        <v>0</v>
      </c>
    </row>
    <row r="10" spans="2:10">
      <c r="B10" s="127">
        <v>44371</v>
      </c>
      <c r="C10" s="127">
        <v>44372</v>
      </c>
      <c r="D10" s="124">
        <v>44805</v>
      </c>
      <c r="E10" s="125">
        <v>1341289</v>
      </c>
      <c r="F10" s="126">
        <v>0.1</v>
      </c>
      <c r="G10" s="126">
        <v>0.1</v>
      </c>
      <c r="H10" s="125">
        <v>415040</v>
      </c>
      <c r="I10" s="125">
        <v>4514877666.5</v>
      </c>
      <c r="J10" s="126">
        <v>30.943368655077318</v>
      </c>
    </row>
    <row r="11" spans="2:10">
      <c r="B11" s="128"/>
      <c r="C11" s="128"/>
      <c r="D11" s="123"/>
      <c r="E11" s="125"/>
      <c r="F11" s="126"/>
      <c r="G11" s="126"/>
      <c r="H11" s="125"/>
      <c r="I11" s="125"/>
      <c r="J11" s="126"/>
    </row>
    <row r="12" spans="2:10">
      <c r="B12" s="119"/>
      <c r="C12" s="119"/>
      <c r="D12" s="120">
        <v>46447</v>
      </c>
      <c r="E12" s="121">
        <v>3606908</v>
      </c>
      <c r="F12" s="122">
        <v>0.3179261280142921</v>
      </c>
      <c r="G12" s="122">
        <v>0.3179261280142921</v>
      </c>
      <c r="H12" s="121">
        <v>2612972</v>
      </c>
      <c r="I12" s="121">
        <v>27926064370.979996</v>
      </c>
      <c r="J12" s="122">
        <v>72.443544443052048</v>
      </c>
    </row>
    <row r="13" spans="2:10">
      <c r="B13" s="123">
        <v>44349</v>
      </c>
      <c r="C13" s="123">
        <v>44351</v>
      </c>
      <c r="D13" s="124">
        <v>46447</v>
      </c>
      <c r="E13" s="125">
        <v>366000</v>
      </c>
      <c r="F13" s="126">
        <v>0.318</v>
      </c>
      <c r="G13" s="126">
        <v>0.318</v>
      </c>
      <c r="H13" s="125">
        <v>318629</v>
      </c>
      <c r="I13" s="125">
        <v>3400392951.8000002</v>
      </c>
      <c r="J13" s="126">
        <v>87.057103825136622</v>
      </c>
    </row>
    <row r="14" spans="2:10">
      <c r="B14" s="123">
        <v>44357</v>
      </c>
      <c r="C14" s="123">
        <v>44358</v>
      </c>
      <c r="D14" s="124">
        <v>46447</v>
      </c>
      <c r="E14" s="125">
        <v>892197</v>
      </c>
      <c r="F14" s="126">
        <v>0.32</v>
      </c>
      <c r="G14" s="126">
        <v>0.32</v>
      </c>
      <c r="H14" s="125">
        <v>555640</v>
      </c>
      <c r="I14" s="125">
        <v>5933395658.9399996</v>
      </c>
      <c r="J14" s="126">
        <v>62.277725659243423</v>
      </c>
    </row>
    <row r="15" spans="2:10">
      <c r="B15" s="123">
        <v>44364</v>
      </c>
      <c r="C15" s="123">
        <v>44365</v>
      </c>
      <c r="D15" s="124">
        <v>46447</v>
      </c>
      <c r="E15" s="125">
        <v>915000</v>
      </c>
      <c r="F15" s="126">
        <v>0.3165</v>
      </c>
      <c r="G15" s="126">
        <v>0.3165</v>
      </c>
      <c r="H15" s="125">
        <v>806629</v>
      </c>
      <c r="I15" s="125">
        <v>8621798264.25</v>
      </c>
      <c r="J15" s="126">
        <v>88.156174863387974</v>
      </c>
    </row>
    <row r="16" spans="2:10">
      <c r="B16" s="127">
        <v>44371</v>
      </c>
      <c r="C16" s="127">
        <v>44372</v>
      </c>
      <c r="D16" s="124">
        <v>46447</v>
      </c>
      <c r="E16" s="125">
        <v>1433711</v>
      </c>
      <c r="F16" s="126">
        <v>0.31790000000000002</v>
      </c>
      <c r="G16" s="126">
        <v>0.31790000000000002</v>
      </c>
      <c r="H16" s="125">
        <v>932074</v>
      </c>
      <c r="I16" s="125">
        <v>9970477495.9899998</v>
      </c>
      <c r="J16" s="126">
        <v>65.011288885974921</v>
      </c>
    </row>
    <row r="17" spans="2:10">
      <c r="B17" s="128"/>
      <c r="C17" s="128"/>
      <c r="D17" s="123"/>
      <c r="E17" s="125"/>
      <c r="F17" s="126"/>
      <c r="G17" s="126"/>
      <c r="H17" s="125"/>
      <c r="I17" s="125"/>
      <c r="J17" s="126"/>
    </row>
    <row r="18" spans="2:10">
      <c r="B18" s="108" t="s">
        <v>10</v>
      </c>
      <c r="C18" s="108"/>
      <c r="D18" s="107"/>
      <c r="E18" s="109">
        <v>63440000</v>
      </c>
      <c r="F18" s="110"/>
      <c r="G18" s="110"/>
      <c r="H18" s="109">
        <v>55630563</v>
      </c>
      <c r="I18" s="109">
        <v>48431063116.459999</v>
      </c>
      <c r="J18" s="110">
        <v>87.690042559899112</v>
      </c>
    </row>
    <row r="19" spans="2:10">
      <c r="B19" s="119"/>
      <c r="C19" s="119"/>
      <c r="D19" s="120">
        <v>44927</v>
      </c>
      <c r="E19" s="121">
        <v>25620000</v>
      </c>
      <c r="F19" s="122">
        <v>7.1477287731004413</v>
      </c>
      <c r="G19" s="122">
        <v>7.1539692294446846</v>
      </c>
      <c r="H19" s="121">
        <v>23353377</v>
      </c>
      <c r="I19" s="121">
        <v>20981778499.469997</v>
      </c>
      <c r="J19" s="122">
        <v>91.152915690866507</v>
      </c>
    </row>
    <row r="20" spans="2:10">
      <c r="B20" s="123">
        <v>44349</v>
      </c>
      <c r="C20" s="123">
        <v>44351</v>
      </c>
      <c r="D20" s="124">
        <v>44927</v>
      </c>
      <c r="E20" s="125">
        <v>6000000</v>
      </c>
      <c r="F20" s="126">
        <v>6.9486999999999997</v>
      </c>
      <c r="G20" s="126">
        <v>6.9595000000000002</v>
      </c>
      <c r="H20" s="125">
        <v>6000000</v>
      </c>
      <c r="I20" s="125">
        <v>5395999886.9200001</v>
      </c>
      <c r="J20" s="126">
        <v>100</v>
      </c>
    </row>
    <row r="21" spans="2:10">
      <c r="B21" s="123">
        <v>44349</v>
      </c>
      <c r="C21" s="123">
        <v>44354</v>
      </c>
      <c r="D21" s="124">
        <v>44927</v>
      </c>
      <c r="E21" s="125">
        <v>1320000</v>
      </c>
      <c r="F21" s="126">
        <v>6.9486999999999997</v>
      </c>
      <c r="G21" s="126">
        <v>6.9486999999999997</v>
      </c>
      <c r="H21" s="125">
        <v>1319993</v>
      </c>
      <c r="I21" s="125">
        <v>1187431654.74</v>
      </c>
      <c r="J21" s="126">
        <v>99.999469696969697</v>
      </c>
    </row>
    <row r="22" spans="2:10">
      <c r="B22" s="123">
        <v>44357</v>
      </c>
      <c r="C22" s="123">
        <v>44358</v>
      </c>
      <c r="D22" s="124">
        <v>44927</v>
      </c>
      <c r="E22" s="125">
        <v>6000000</v>
      </c>
      <c r="F22" s="126">
        <v>7.0521000000000003</v>
      </c>
      <c r="G22" s="126">
        <v>7.0578000000000003</v>
      </c>
      <c r="H22" s="125">
        <v>6000000</v>
      </c>
      <c r="I22" s="125">
        <v>5395065855.46</v>
      </c>
      <c r="J22" s="126">
        <v>100</v>
      </c>
    </row>
    <row r="23" spans="2:10">
      <c r="B23" s="123">
        <v>44357</v>
      </c>
      <c r="C23" s="123">
        <v>44361</v>
      </c>
      <c r="D23" s="124">
        <v>44927</v>
      </c>
      <c r="E23" s="125">
        <v>1320000</v>
      </c>
      <c r="F23" s="126">
        <v>7.0521000000000003</v>
      </c>
      <c r="G23" s="126">
        <v>7.0521000000000003</v>
      </c>
      <c r="H23" s="125">
        <v>0</v>
      </c>
      <c r="I23" s="125">
        <v>0</v>
      </c>
      <c r="J23" s="126">
        <v>0</v>
      </c>
    </row>
    <row r="24" spans="2:10">
      <c r="B24" s="123">
        <v>44364</v>
      </c>
      <c r="C24" s="123">
        <v>44365</v>
      </c>
      <c r="D24" s="124">
        <v>44927</v>
      </c>
      <c r="E24" s="125">
        <v>4000000</v>
      </c>
      <c r="F24" s="126">
        <v>7.2816000000000001</v>
      </c>
      <c r="G24" s="126">
        <v>7.2899000000000003</v>
      </c>
      <c r="H24" s="125">
        <v>4000000</v>
      </c>
      <c r="I24" s="125">
        <v>3589719255.9000001</v>
      </c>
      <c r="J24" s="126">
        <v>100</v>
      </c>
    </row>
    <row r="25" spans="2:10">
      <c r="B25" s="123">
        <v>44364</v>
      </c>
      <c r="C25" s="123">
        <v>44368</v>
      </c>
      <c r="D25" s="124">
        <v>44927</v>
      </c>
      <c r="E25" s="125">
        <v>880000</v>
      </c>
      <c r="F25" s="126">
        <v>7.2816000000000001</v>
      </c>
      <c r="G25" s="126">
        <v>7.2816000000000001</v>
      </c>
      <c r="H25" s="125">
        <v>0</v>
      </c>
      <c r="I25" s="125">
        <v>0</v>
      </c>
      <c r="J25" s="126">
        <v>0</v>
      </c>
    </row>
    <row r="26" spans="2:10">
      <c r="B26" s="123">
        <v>44371</v>
      </c>
      <c r="C26" s="123">
        <v>44372</v>
      </c>
      <c r="D26" s="124">
        <v>44927</v>
      </c>
      <c r="E26" s="125">
        <v>5000000</v>
      </c>
      <c r="F26" s="126">
        <v>7.3963000000000001</v>
      </c>
      <c r="G26" s="126">
        <v>7.399</v>
      </c>
      <c r="H26" s="125">
        <v>5000000</v>
      </c>
      <c r="I26" s="125">
        <v>4486121767.29</v>
      </c>
      <c r="J26" s="126">
        <v>100</v>
      </c>
    </row>
    <row r="27" spans="2:10">
      <c r="B27" s="127">
        <v>44371</v>
      </c>
      <c r="C27" s="127">
        <v>44375</v>
      </c>
      <c r="D27" s="124">
        <v>44927</v>
      </c>
      <c r="E27" s="125">
        <v>1100000</v>
      </c>
      <c r="F27" s="126">
        <v>7.3963000000000001</v>
      </c>
      <c r="G27" s="126">
        <v>7.3963000000000001</v>
      </c>
      <c r="H27" s="125">
        <v>1033384</v>
      </c>
      <c r="I27" s="125">
        <v>927440079.15999997</v>
      </c>
      <c r="J27" s="126">
        <v>93.944000000000003</v>
      </c>
    </row>
    <row r="28" spans="2:10">
      <c r="B28" s="128"/>
      <c r="C28" s="128"/>
      <c r="D28" s="123"/>
      <c r="E28" s="125"/>
      <c r="F28" s="126"/>
      <c r="G28" s="126"/>
      <c r="H28" s="125"/>
      <c r="I28" s="125"/>
      <c r="J28" s="126"/>
    </row>
    <row r="29" spans="2:10">
      <c r="B29" s="119"/>
      <c r="C29" s="119"/>
      <c r="D29" s="120">
        <v>45474</v>
      </c>
      <c r="E29" s="121">
        <v>24400000</v>
      </c>
      <c r="F29" s="122">
        <v>8.0765060161156672</v>
      </c>
      <c r="G29" s="122">
        <v>8.0888404913768692</v>
      </c>
      <c r="H29" s="121">
        <v>20344832</v>
      </c>
      <c r="I29" s="121">
        <v>16080382586.48</v>
      </c>
      <c r="J29" s="122">
        <v>83.380459016393445</v>
      </c>
    </row>
    <row r="30" spans="2:10">
      <c r="B30" s="123">
        <v>44349</v>
      </c>
      <c r="C30" s="123">
        <v>44351</v>
      </c>
      <c r="D30" s="124">
        <v>45474</v>
      </c>
      <c r="E30" s="125">
        <v>3500000</v>
      </c>
      <c r="F30" s="126">
        <v>7.9802999999999997</v>
      </c>
      <c r="G30" s="126">
        <v>7.9947999999999997</v>
      </c>
      <c r="H30" s="125">
        <v>3500000</v>
      </c>
      <c r="I30" s="125">
        <v>2767258033.3299999</v>
      </c>
      <c r="J30" s="126">
        <v>100</v>
      </c>
    </row>
    <row r="31" spans="2:10">
      <c r="B31" s="123">
        <v>44349</v>
      </c>
      <c r="C31" s="123">
        <v>44354</v>
      </c>
      <c r="D31" s="124">
        <v>45474</v>
      </c>
      <c r="E31" s="125">
        <v>770000</v>
      </c>
      <c r="F31" s="126">
        <v>7.9802999999999997</v>
      </c>
      <c r="G31" s="126">
        <v>7.9802999999999997</v>
      </c>
      <c r="H31" s="125">
        <v>769991</v>
      </c>
      <c r="I31" s="125">
        <v>608975170.47000003</v>
      </c>
      <c r="J31" s="126">
        <v>99.998831168831174</v>
      </c>
    </row>
    <row r="32" spans="2:10">
      <c r="B32" s="123">
        <v>44357</v>
      </c>
      <c r="C32" s="123">
        <v>44358</v>
      </c>
      <c r="D32" s="124">
        <v>45474</v>
      </c>
      <c r="E32" s="125">
        <v>4000000</v>
      </c>
      <c r="F32" s="126">
        <v>7.9202000000000004</v>
      </c>
      <c r="G32" s="126">
        <v>7.9260000000000002</v>
      </c>
      <c r="H32" s="125">
        <v>4000000</v>
      </c>
      <c r="I32" s="125">
        <v>3172761101.04</v>
      </c>
      <c r="J32" s="126">
        <v>100</v>
      </c>
    </row>
    <row r="33" spans="2:10">
      <c r="B33" s="123">
        <v>44357</v>
      </c>
      <c r="C33" s="123">
        <v>44361</v>
      </c>
      <c r="D33" s="124">
        <v>45474</v>
      </c>
      <c r="E33" s="125">
        <v>880000</v>
      </c>
      <c r="F33" s="126">
        <v>7.9202000000000004</v>
      </c>
      <c r="G33" s="126">
        <v>7.9202000000000004</v>
      </c>
      <c r="H33" s="125">
        <v>0</v>
      </c>
      <c r="I33" s="125">
        <v>0</v>
      </c>
      <c r="J33" s="126">
        <v>0</v>
      </c>
    </row>
    <row r="34" spans="2:10">
      <c r="B34" s="123">
        <v>44364</v>
      </c>
      <c r="C34" s="123">
        <v>44365</v>
      </c>
      <c r="D34" s="124">
        <v>45474</v>
      </c>
      <c r="E34" s="125">
        <v>9000000</v>
      </c>
      <c r="F34" s="126">
        <v>8.1324000000000005</v>
      </c>
      <c r="G34" s="126">
        <v>8.1487999999999996</v>
      </c>
      <c r="H34" s="125">
        <v>9000000</v>
      </c>
      <c r="I34" s="125">
        <v>7107244083.0200005</v>
      </c>
      <c r="J34" s="126">
        <v>100</v>
      </c>
    </row>
    <row r="35" spans="2:10">
      <c r="B35" s="123">
        <v>44364</v>
      </c>
      <c r="C35" s="123">
        <v>44368</v>
      </c>
      <c r="D35" s="124">
        <v>45474</v>
      </c>
      <c r="E35" s="125">
        <v>1980000</v>
      </c>
      <c r="F35" s="126">
        <v>8.1324000000000005</v>
      </c>
      <c r="G35" s="126">
        <v>8.1324000000000005</v>
      </c>
      <c r="H35" s="125">
        <v>0</v>
      </c>
      <c r="I35" s="125">
        <v>0</v>
      </c>
      <c r="J35" s="126">
        <v>0</v>
      </c>
    </row>
    <row r="36" spans="2:10">
      <c r="B36" s="123">
        <v>44371</v>
      </c>
      <c r="C36" s="123">
        <v>44372</v>
      </c>
      <c r="D36" s="124">
        <v>45474</v>
      </c>
      <c r="E36" s="125">
        <v>3500000</v>
      </c>
      <c r="F36" s="126">
        <v>8.2512000000000008</v>
      </c>
      <c r="G36" s="126">
        <v>8.2639999999999993</v>
      </c>
      <c r="H36" s="125">
        <v>2304850</v>
      </c>
      <c r="I36" s="125">
        <v>1816954872.8699999</v>
      </c>
      <c r="J36" s="126">
        <v>65.852857142857147</v>
      </c>
    </row>
    <row r="37" spans="2:10">
      <c r="B37" s="127">
        <v>44371</v>
      </c>
      <c r="C37" s="127">
        <v>44375</v>
      </c>
      <c r="D37" s="124">
        <v>45474</v>
      </c>
      <c r="E37" s="125">
        <v>770000</v>
      </c>
      <c r="F37" s="126">
        <v>8.2512000000000008</v>
      </c>
      <c r="G37" s="126">
        <v>8.2512000000000008</v>
      </c>
      <c r="H37" s="125">
        <v>769991</v>
      </c>
      <c r="I37" s="125">
        <v>607189325.75</v>
      </c>
      <c r="J37" s="126">
        <v>99.998831168831174</v>
      </c>
    </row>
    <row r="38" spans="2:10">
      <c r="B38" s="128"/>
      <c r="C38" s="128"/>
      <c r="D38" s="123"/>
      <c r="E38" s="125"/>
      <c r="F38" s="126"/>
      <c r="G38" s="126"/>
      <c r="H38" s="125"/>
      <c r="I38" s="125"/>
      <c r="J38" s="126"/>
    </row>
    <row r="39" spans="2:10">
      <c r="B39" s="119"/>
      <c r="C39" s="119"/>
      <c r="D39" s="120">
        <v>44743</v>
      </c>
      <c r="E39" s="121">
        <v>7320000</v>
      </c>
      <c r="F39" s="122">
        <v>6.6024272138830415</v>
      </c>
      <c r="G39" s="122">
        <v>6.6104801030673412</v>
      </c>
      <c r="H39" s="121">
        <v>6272360</v>
      </c>
      <c r="I39" s="121">
        <v>5871856810.3899994</v>
      </c>
      <c r="J39" s="122">
        <v>85.687978142076503</v>
      </c>
    </row>
    <row r="40" spans="2:10">
      <c r="B40" s="123">
        <v>44357</v>
      </c>
      <c r="C40" s="123">
        <v>44358</v>
      </c>
      <c r="D40" s="124">
        <v>44743</v>
      </c>
      <c r="E40" s="125">
        <v>3000000</v>
      </c>
      <c r="F40" s="126">
        <v>6.3650000000000002</v>
      </c>
      <c r="G40" s="126">
        <v>6.3737000000000004</v>
      </c>
      <c r="H40" s="125">
        <v>2702200</v>
      </c>
      <c r="I40" s="125">
        <v>2531802658.9499998</v>
      </c>
      <c r="J40" s="126">
        <v>90.073333333333338</v>
      </c>
    </row>
    <row r="41" spans="2:10">
      <c r="B41" s="123">
        <v>44357</v>
      </c>
      <c r="C41" s="123">
        <v>44361</v>
      </c>
      <c r="D41" s="124">
        <v>44743</v>
      </c>
      <c r="E41" s="125">
        <v>660000</v>
      </c>
      <c r="F41" s="126">
        <v>6.3650000000000002</v>
      </c>
      <c r="G41" s="126">
        <v>6.3650000000000002</v>
      </c>
      <c r="H41" s="125">
        <v>0</v>
      </c>
      <c r="I41" s="125">
        <v>0</v>
      </c>
      <c r="J41" s="126">
        <v>0</v>
      </c>
    </row>
    <row r="42" spans="2:10">
      <c r="B42" s="123">
        <v>44371</v>
      </c>
      <c r="C42" s="123">
        <v>44372</v>
      </c>
      <c r="D42" s="124">
        <v>44743</v>
      </c>
      <c r="E42" s="125">
        <v>3000000</v>
      </c>
      <c r="F42" s="126">
        <v>6.7824</v>
      </c>
      <c r="G42" s="126">
        <v>6.7914000000000003</v>
      </c>
      <c r="H42" s="125">
        <v>3000000</v>
      </c>
      <c r="I42" s="125">
        <v>2806525451.9200001</v>
      </c>
      <c r="J42" s="126">
        <v>100</v>
      </c>
    </row>
    <row r="43" spans="2:10">
      <c r="B43" s="127">
        <v>44371</v>
      </c>
      <c r="C43" s="127">
        <v>44375</v>
      </c>
      <c r="D43" s="124">
        <v>44743</v>
      </c>
      <c r="E43" s="125">
        <v>660000</v>
      </c>
      <c r="F43" s="126">
        <v>6.7824</v>
      </c>
      <c r="G43" s="126">
        <v>6.7824</v>
      </c>
      <c r="H43" s="125">
        <v>570160</v>
      </c>
      <c r="I43" s="125">
        <v>533528699.51999998</v>
      </c>
      <c r="J43" s="126">
        <v>86.38787878787879</v>
      </c>
    </row>
    <row r="44" spans="2:10">
      <c r="B44" s="128"/>
      <c r="C44" s="128"/>
      <c r="D44" s="123"/>
      <c r="E44" s="125"/>
      <c r="F44" s="126"/>
      <c r="G44" s="126"/>
      <c r="H44" s="125"/>
      <c r="I44" s="125"/>
      <c r="J44" s="126"/>
    </row>
    <row r="45" spans="2:10">
      <c r="B45" s="119"/>
      <c r="C45" s="119"/>
      <c r="D45" s="120">
        <v>44562</v>
      </c>
      <c r="E45" s="121">
        <v>6100000</v>
      </c>
      <c r="F45" s="122">
        <v>5.2760135437267932</v>
      </c>
      <c r="G45" s="122">
        <v>5.2774446804429385</v>
      </c>
      <c r="H45" s="121">
        <v>5659994</v>
      </c>
      <c r="I45" s="121">
        <v>5497045220.1199999</v>
      </c>
      <c r="J45" s="122">
        <v>92.786786885245903</v>
      </c>
    </row>
    <row r="46" spans="2:10">
      <c r="B46" s="123">
        <v>44349</v>
      </c>
      <c r="C46" s="123">
        <v>44351</v>
      </c>
      <c r="D46" s="124">
        <v>44562</v>
      </c>
      <c r="E46" s="125">
        <v>3000000</v>
      </c>
      <c r="F46" s="126">
        <v>5.1302000000000003</v>
      </c>
      <c r="G46" s="126">
        <v>5.1329000000000002</v>
      </c>
      <c r="H46" s="125">
        <v>3000000</v>
      </c>
      <c r="I46" s="125">
        <v>2913712312.9000001</v>
      </c>
      <c r="J46" s="126">
        <v>100</v>
      </c>
    </row>
    <row r="47" spans="2:10">
      <c r="B47" s="123">
        <v>44349</v>
      </c>
      <c r="C47" s="123">
        <v>44354</v>
      </c>
      <c r="D47" s="124">
        <v>44562</v>
      </c>
      <c r="E47" s="125">
        <v>660000</v>
      </c>
      <c r="F47" s="126">
        <v>5.1302000000000003</v>
      </c>
      <c r="G47" s="126">
        <v>5.1302000000000003</v>
      </c>
      <c r="H47" s="125">
        <v>659994</v>
      </c>
      <c r="I47" s="125">
        <v>641138471.62</v>
      </c>
      <c r="J47" s="126">
        <v>99.99909090909091</v>
      </c>
    </row>
    <row r="48" spans="2:10">
      <c r="B48" s="123">
        <v>44364</v>
      </c>
      <c r="C48" s="123">
        <v>44365</v>
      </c>
      <c r="D48" s="124">
        <v>44562</v>
      </c>
      <c r="E48" s="125">
        <v>2000000</v>
      </c>
      <c r="F48" s="126">
        <v>5.5429000000000004</v>
      </c>
      <c r="G48" s="126">
        <v>5.5429000000000004</v>
      </c>
      <c r="H48" s="125">
        <v>2000000</v>
      </c>
      <c r="I48" s="125">
        <v>1942194435.5999999</v>
      </c>
      <c r="J48" s="126">
        <v>100</v>
      </c>
    </row>
    <row r="49" spans="2:10">
      <c r="B49" s="127">
        <v>44364</v>
      </c>
      <c r="C49" s="127">
        <v>44368</v>
      </c>
      <c r="D49" s="124">
        <v>44562</v>
      </c>
      <c r="E49" s="125">
        <v>440000</v>
      </c>
      <c r="F49" s="126">
        <v>5.5429000000000004</v>
      </c>
      <c r="G49" s="126">
        <v>5.5429000000000004</v>
      </c>
      <c r="H49" s="125">
        <v>0</v>
      </c>
      <c r="I49" s="125">
        <v>0</v>
      </c>
      <c r="J49" s="126">
        <v>0</v>
      </c>
    </row>
    <row r="50" spans="2:10">
      <c r="B50" s="128"/>
      <c r="C50" s="128"/>
      <c r="D50" s="123"/>
      <c r="E50" s="125"/>
      <c r="F50" s="126"/>
      <c r="G50" s="126"/>
      <c r="H50" s="125"/>
      <c r="I50" s="125"/>
      <c r="J50" s="126"/>
    </row>
    <row r="51" spans="2:10">
      <c r="B51" s="108" t="s">
        <v>11</v>
      </c>
      <c r="C51" s="108"/>
      <c r="D51" s="107"/>
      <c r="E51" s="109">
        <v>9960000</v>
      </c>
      <c r="F51" s="110"/>
      <c r="G51" s="110"/>
      <c r="H51" s="109">
        <v>8945500</v>
      </c>
      <c r="I51" s="109">
        <v>37089785496.019989</v>
      </c>
      <c r="J51" s="110">
        <v>89.814257028112451</v>
      </c>
    </row>
    <row r="52" spans="2:10">
      <c r="B52" s="119"/>
      <c r="C52" s="119"/>
      <c r="D52" s="120">
        <v>45519</v>
      </c>
      <c r="E52" s="121">
        <v>2501000</v>
      </c>
      <c r="F52" s="122">
        <v>2.7840096119001196</v>
      </c>
      <c r="G52" s="122">
        <v>2.7840096119001196</v>
      </c>
      <c r="H52" s="121">
        <v>2050000</v>
      </c>
      <c r="I52" s="121">
        <v>8098749065.8999996</v>
      </c>
      <c r="J52" s="122">
        <v>81.967213114754102</v>
      </c>
    </row>
    <row r="53" spans="2:10">
      <c r="B53" s="123">
        <v>44355</v>
      </c>
      <c r="C53" s="123">
        <v>44356</v>
      </c>
      <c r="D53" s="124">
        <v>45519</v>
      </c>
      <c r="E53" s="125">
        <v>2440000</v>
      </c>
      <c r="F53" s="126">
        <v>2.7688000000000001</v>
      </c>
      <c r="G53" s="126">
        <v>2.7688000000000001</v>
      </c>
      <c r="H53" s="125">
        <v>2000000</v>
      </c>
      <c r="I53" s="125">
        <v>7903598827.9899998</v>
      </c>
      <c r="J53" s="126">
        <v>81.967213114754102</v>
      </c>
    </row>
    <row r="54" spans="2:10">
      <c r="B54" s="127">
        <v>44369</v>
      </c>
      <c r="C54" s="127">
        <v>44370</v>
      </c>
      <c r="D54" s="124">
        <v>45519</v>
      </c>
      <c r="E54" s="125">
        <v>61000</v>
      </c>
      <c r="F54" s="126">
        <v>3.4</v>
      </c>
      <c r="G54" s="126">
        <v>3.4</v>
      </c>
      <c r="H54" s="125">
        <v>50000</v>
      </c>
      <c r="I54" s="125">
        <v>195150237.91</v>
      </c>
      <c r="J54" s="126">
        <v>81.967213114754102</v>
      </c>
    </row>
    <row r="55" spans="2:10">
      <c r="B55" s="128"/>
      <c r="C55" s="128"/>
      <c r="D55" s="123"/>
      <c r="E55" s="125"/>
      <c r="F55" s="126"/>
      <c r="G55" s="126"/>
      <c r="H55" s="125"/>
      <c r="I55" s="125"/>
      <c r="J55" s="126"/>
    </row>
    <row r="56" spans="2:10">
      <c r="B56" s="119"/>
      <c r="C56" s="119"/>
      <c r="D56" s="120">
        <v>46249</v>
      </c>
      <c r="E56" s="121">
        <v>3660000</v>
      </c>
      <c r="F56" s="122">
        <v>3.5040841484718546</v>
      </c>
      <c r="G56" s="122">
        <v>3.5040841484718546</v>
      </c>
      <c r="H56" s="121">
        <v>3338706</v>
      </c>
      <c r="I56" s="121">
        <v>13445231260.939999</v>
      </c>
      <c r="J56" s="122">
        <v>91.22147540983606</v>
      </c>
    </row>
    <row r="57" spans="2:10">
      <c r="B57" s="123">
        <v>44348</v>
      </c>
      <c r="C57" s="123">
        <v>44349</v>
      </c>
      <c r="D57" s="124">
        <v>46249</v>
      </c>
      <c r="E57" s="125">
        <v>1525000</v>
      </c>
      <c r="F57" s="126">
        <v>3.379</v>
      </c>
      <c r="G57" s="126">
        <v>3.379</v>
      </c>
      <c r="H57" s="125">
        <v>1270020</v>
      </c>
      <c r="I57" s="125">
        <v>5120893440.1499996</v>
      </c>
      <c r="J57" s="126">
        <v>83.28</v>
      </c>
    </row>
    <row r="58" spans="2:10">
      <c r="B58" s="123">
        <v>44362</v>
      </c>
      <c r="C58" s="123">
        <v>44363</v>
      </c>
      <c r="D58" s="124">
        <v>46249</v>
      </c>
      <c r="E58" s="125">
        <v>1525000</v>
      </c>
      <c r="F58" s="126">
        <v>3.5287999999999999</v>
      </c>
      <c r="G58" s="126">
        <v>3.5287999999999999</v>
      </c>
      <c r="H58" s="125">
        <v>1467509</v>
      </c>
      <c r="I58" s="125">
        <v>5911466024.2999992</v>
      </c>
      <c r="J58" s="126">
        <v>96.230098360655731</v>
      </c>
    </row>
    <row r="59" spans="2:10">
      <c r="B59" s="127">
        <v>44376</v>
      </c>
      <c r="C59" s="127">
        <v>44377</v>
      </c>
      <c r="D59" s="124">
        <v>46249</v>
      </c>
      <c r="E59" s="125">
        <v>610000</v>
      </c>
      <c r="F59" s="126">
        <v>3.7090000000000001</v>
      </c>
      <c r="G59" s="126">
        <v>3.7090000000000001</v>
      </c>
      <c r="H59" s="125">
        <v>601177</v>
      </c>
      <c r="I59" s="125">
        <v>2412871796.4899998</v>
      </c>
      <c r="J59" s="126">
        <v>98.553606557377051</v>
      </c>
    </row>
    <row r="60" spans="2:10">
      <c r="B60" s="128"/>
      <c r="C60" s="128"/>
      <c r="D60" s="123"/>
      <c r="E60" s="125"/>
      <c r="F60" s="126"/>
      <c r="G60" s="126"/>
      <c r="H60" s="125"/>
      <c r="I60" s="125"/>
      <c r="J60" s="126"/>
    </row>
    <row r="61" spans="2:10">
      <c r="B61" s="119"/>
      <c r="C61" s="119"/>
      <c r="D61" s="120">
        <v>46980</v>
      </c>
      <c r="E61" s="121">
        <v>671000</v>
      </c>
      <c r="F61" s="122">
        <v>3.6684237071450756</v>
      </c>
      <c r="G61" s="122">
        <v>3.6684237071450756</v>
      </c>
      <c r="H61" s="121">
        <v>550920</v>
      </c>
      <c r="I61" s="121">
        <v>2270661173.5999999</v>
      </c>
      <c r="J61" s="122">
        <v>82.104321907600593</v>
      </c>
    </row>
    <row r="62" spans="2:10">
      <c r="B62" s="123">
        <v>44355</v>
      </c>
      <c r="C62" s="123">
        <v>44356</v>
      </c>
      <c r="D62" s="124">
        <v>46980</v>
      </c>
      <c r="E62" s="125">
        <v>500000</v>
      </c>
      <c r="F62" s="126">
        <v>3.6339999999999999</v>
      </c>
      <c r="G62" s="126">
        <v>3.6339999999999999</v>
      </c>
      <c r="H62" s="125">
        <v>500000</v>
      </c>
      <c r="I62" s="125">
        <v>2063833650.97</v>
      </c>
      <c r="J62" s="126">
        <v>100</v>
      </c>
    </row>
    <row r="63" spans="2:10">
      <c r="B63" s="123">
        <v>44355</v>
      </c>
      <c r="C63" s="123">
        <v>44357</v>
      </c>
      <c r="D63" s="124">
        <v>46980</v>
      </c>
      <c r="E63" s="125">
        <v>110000</v>
      </c>
      <c r="F63" s="126">
        <v>3.6339999999999999</v>
      </c>
      <c r="G63" s="126">
        <v>3.6339999999999999</v>
      </c>
      <c r="H63" s="125">
        <v>920</v>
      </c>
      <c r="I63" s="125">
        <v>3802651.81</v>
      </c>
      <c r="J63" s="126">
        <v>0.83636363636363631</v>
      </c>
    </row>
    <row r="64" spans="2:10">
      <c r="B64" s="123">
        <v>44369</v>
      </c>
      <c r="C64" s="123">
        <v>44370</v>
      </c>
      <c r="D64" s="124">
        <v>46980</v>
      </c>
      <c r="E64" s="125">
        <v>50000</v>
      </c>
      <c r="F64" s="126">
        <v>4.0190000000000001</v>
      </c>
      <c r="G64" s="126">
        <v>4.0190000000000001</v>
      </c>
      <c r="H64" s="125">
        <v>50000</v>
      </c>
      <c r="I64" s="125">
        <v>203024870.81999999</v>
      </c>
      <c r="J64" s="126">
        <v>100</v>
      </c>
    </row>
    <row r="65" spans="2:10">
      <c r="B65" s="127">
        <v>44369</v>
      </c>
      <c r="C65" s="127">
        <v>44371</v>
      </c>
      <c r="D65" s="124">
        <v>46980</v>
      </c>
      <c r="E65" s="125">
        <v>11000</v>
      </c>
      <c r="F65" s="126">
        <v>4.0190000000000001</v>
      </c>
      <c r="G65" s="126">
        <v>4.0190000000000001</v>
      </c>
      <c r="H65" s="125">
        <v>0</v>
      </c>
      <c r="I65" s="125">
        <v>0</v>
      </c>
      <c r="J65" s="126">
        <v>0</v>
      </c>
    </row>
    <row r="66" spans="2:10">
      <c r="B66" s="128"/>
      <c r="C66" s="128"/>
      <c r="D66" s="123"/>
      <c r="E66" s="125"/>
      <c r="F66" s="126"/>
      <c r="G66" s="126"/>
      <c r="H66" s="125"/>
      <c r="I66" s="125"/>
      <c r="J66" s="126"/>
    </row>
    <row r="67" spans="2:10">
      <c r="B67" s="119"/>
      <c r="C67" s="119"/>
      <c r="D67" s="120">
        <v>47710</v>
      </c>
      <c r="E67" s="121">
        <v>1026000</v>
      </c>
      <c r="F67" s="122">
        <v>3.9568115243844053</v>
      </c>
      <c r="G67" s="122">
        <v>3.9568115243844053</v>
      </c>
      <c r="H67" s="121">
        <v>1010154</v>
      </c>
      <c r="I67" s="121">
        <v>4199494951.0700002</v>
      </c>
      <c r="J67" s="122">
        <v>98.455555555555549</v>
      </c>
    </row>
    <row r="68" spans="2:10">
      <c r="B68" s="123">
        <v>44348</v>
      </c>
      <c r="C68" s="123">
        <v>44349</v>
      </c>
      <c r="D68" s="124">
        <v>47710</v>
      </c>
      <c r="E68" s="125">
        <v>500000</v>
      </c>
      <c r="F68" s="126">
        <v>3.9390000000000001</v>
      </c>
      <c r="G68" s="126">
        <v>3.9390000000000001</v>
      </c>
      <c r="H68" s="125">
        <v>500000</v>
      </c>
      <c r="I68" s="125">
        <v>2075876198.4300001</v>
      </c>
      <c r="J68" s="126">
        <v>100</v>
      </c>
    </row>
    <row r="69" spans="2:10">
      <c r="B69" s="123">
        <v>44348</v>
      </c>
      <c r="C69" s="123">
        <v>44351</v>
      </c>
      <c r="D69" s="124">
        <v>47710</v>
      </c>
      <c r="E69" s="125">
        <v>110000</v>
      </c>
      <c r="F69" s="126">
        <v>3.9390000000000001</v>
      </c>
      <c r="G69" s="126">
        <v>3.9390000000000001</v>
      </c>
      <c r="H69" s="125">
        <v>109994</v>
      </c>
      <c r="I69" s="125">
        <v>456946075.39999998</v>
      </c>
      <c r="J69" s="126">
        <v>99.99454545454546</v>
      </c>
    </row>
    <row r="70" spans="2:10">
      <c r="B70" s="123">
        <v>44362</v>
      </c>
      <c r="C70" s="123">
        <v>44363</v>
      </c>
      <c r="D70" s="124">
        <v>47710</v>
      </c>
      <c r="E70" s="125">
        <v>300000</v>
      </c>
      <c r="F70" s="126">
        <v>3.9790000000000001</v>
      </c>
      <c r="G70" s="126">
        <v>3.9790000000000001</v>
      </c>
      <c r="H70" s="125">
        <v>293650</v>
      </c>
      <c r="I70" s="125">
        <v>1222759126.21</v>
      </c>
      <c r="J70" s="126">
        <v>97.88333333333334</v>
      </c>
    </row>
    <row r="71" spans="2:10">
      <c r="B71" s="123">
        <v>44362</v>
      </c>
      <c r="C71" s="123">
        <v>44364</v>
      </c>
      <c r="D71" s="124">
        <v>47710</v>
      </c>
      <c r="E71" s="125">
        <v>66000</v>
      </c>
      <c r="F71" s="126">
        <v>3.9790000000000001</v>
      </c>
      <c r="G71" s="126">
        <v>3.9790000000000001</v>
      </c>
      <c r="H71" s="125">
        <v>56510</v>
      </c>
      <c r="I71" s="125">
        <v>235387919.40000001</v>
      </c>
      <c r="J71" s="126">
        <v>85.621212121212125</v>
      </c>
    </row>
    <row r="72" spans="2:10">
      <c r="B72" s="127">
        <v>44376</v>
      </c>
      <c r="C72" s="127">
        <v>44377</v>
      </c>
      <c r="D72" s="124">
        <v>47710</v>
      </c>
      <c r="E72" s="125">
        <v>50000</v>
      </c>
      <c r="F72" s="126">
        <v>4.0179999999999998</v>
      </c>
      <c r="G72" s="126">
        <v>4.0179999999999998</v>
      </c>
      <c r="H72" s="125">
        <v>50000</v>
      </c>
      <c r="I72" s="125">
        <v>208525631.63</v>
      </c>
      <c r="J72" s="126">
        <v>100</v>
      </c>
    </row>
    <row r="73" spans="2:10">
      <c r="B73" s="128"/>
      <c r="C73" s="128"/>
      <c r="D73" s="123"/>
      <c r="E73" s="125"/>
      <c r="F73" s="126"/>
      <c r="G73" s="126"/>
      <c r="H73" s="125"/>
      <c r="I73" s="125"/>
      <c r="J73" s="126"/>
    </row>
    <row r="74" spans="2:10">
      <c r="B74" s="119"/>
      <c r="C74" s="119"/>
      <c r="D74" s="120">
        <v>51363</v>
      </c>
      <c r="E74" s="121">
        <v>427000</v>
      </c>
      <c r="F74" s="122">
        <v>4.1311382858580918</v>
      </c>
      <c r="G74" s="122">
        <v>4.1311382858580918</v>
      </c>
      <c r="H74" s="121">
        <v>353831</v>
      </c>
      <c r="I74" s="121">
        <v>1583117996.3899999</v>
      </c>
      <c r="J74" s="122">
        <v>82.864402810304455</v>
      </c>
    </row>
    <row r="75" spans="2:10">
      <c r="B75" s="123">
        <v>44355</v>
      </c>
      <c r="C75" s="123">
        <v>44356</v>
      </c>
      <c r="D75" s="124">
        <v>51363</v>
      </c>
      <c r="E75" s="125">
        <v>300000</v>
      </c>
      <c r="F75" s="126">
        <v>4.0998999999999999</v>
      </c>
      <c r="G75" s="126">
        <v>4.0998999999999999</v>
      </c>
      <c r="H75" s="125">
        <v>300000</v>
      </c>
      <c r="I75" s="125">
        <v>1346128079.05</v>
      </c>
      <c r="J75" s="126">
        <v>100</v>
      </c>
    </row>
    <row r="76" spans="2:10">
      <c r="B76" s="123">
        <v>44355</v>
      </c>
      <c r="C76" s="123">
        <v>44357</v>
      </c>
      <c r="D76" s="124">
        <v>51363</v>
      </c>
      <c r="E76" s="125">
        <v>66000</v>
      </c>
      <c r="F76" s="126">
        <v>4.0998999999999999</v>
      </c>
      <c r="G76" s="126">
        <v>4.0998999999999999</v>
      </c>
      <c r="H76" s="125">
        <v>2000</v>
      </c>
      <c r="I76" s="125">
        <v>8986724.5399999991</v>
      </c>
      <c r="J76" s="126">
        <v>3.0303030303030303</v>
      </c>
    </row>
    <row r="77" spans="2:10">
      <c r="B77" s="123">
        <v>44369</v>
      </c>
      <c r="C77" s="123">
        <v>44370</v>
      </c>
      <c r="D77" s="124">
        <v>51363</v>
      </c>
      <c r="E77" s="125">
        <v>50000</v>
      </c>
      <c r="F77" s="126">
        <v>4.3167999999999997</v>
      </c>
      <c r="G77" s="126">
        <v>4.3167999999999997</v>
      </c>
      <c r="H77" s="125">
        <v>50000</v>
      </c>
      <c r="I77" s="125">
        <v>219945924.06999999</v>
      </c>
      <c r="J77" s="126">
        <v>100</v>
      </c>
    </row>
    <row r="78" spans="2:10">
      <c r="B78" s="127">
        <v>44369</v>
      </c>
      <c r="C78" s="127">
        <v>44371</v>
      </c>
      <c r="D78" s="124">
        <v>51363</v>
      </c>
      <c r="E78" s="125">
        <v>11000</v>
      </c>
      <c r="F78" s="126">
        <v>4.3167999999999997</v>
      </c>
      <c r="G78" s="126">
        <v>4.3167999999999997</v>
      </c>
      <c r="H78" s="125">
        <v>1831</v>
      </c>
      <c r="I78" s="125">
        <v>8057268.7300000004</v>
      </c>
      <c r="J78" s="126">
        <v>16.645454545454548</v>
      </c>
    </row>
    <row r="79" spans="2:10">
      <c r="B79" s="128"/>
      <c r="C79" s="128"/>
      <c r="D79" s="123"/>
      <c r="E79" s="125"/>
      <c r="F79" s="126"/>
      <c r="G79" s="126"/>
      <c r="H79" s="125"/>
      <c r="I79" s="125"/>
      <c r="J79" s="126"/>
    </row>
    <row r="80" spans="2:10">
      <c r="B80" s="119"/>
      <c r="C80" s="119"/>
      <c r="D80" s="120">
        <v>56749</v>
      </c>
      <c r="E80" s="121">
        <v>1675000</v>
      </c>
      <c r="F80" s="122">
        <v>4.3866751531229946</v>
      </c>
      <c r="G80" s="122">
        <v>4.3866751531229946</v>
      </c>
      <c r="H80" s="121">
        <v>1641889</v>
      </c>
      <c r="I80" s="121">
        <v>7492531048.1199989</v>
      </c>
      <c r="J80" s="122">
        <v>98.023223880597016</v>
      </c>
    </row>
    <row r="81" spans="2:10">
      <c r="B81" s="123">
        <v>44348</v>
      </c>
      <c r="C81" s="123">
        <v>44349</v>
      </c>
      <c r="D81" s="124">
        <v>56749</v>
      </c>
      <c r="E81" s="125">
        <v>500000</v>
      </c>
      <c r="F81" s="126">
        <v>4.4080000000000004</v>
      </c>
      <c r="G81" s="126">
        <v>4.4080000000000004</v>
      </c>
      <c r="H81" s="125">
        <v>500000</v>
      </c>
      <c r="I81" s="125">
        <v>2264304672.9299998</v>
      </c>
      <c r="J81" s="126">
        <v>100</v>
      </c>
    </row>
    <row r="82" spans="2:10">
      <c r="B82" s="123">
        <v>44348</v>
      </c>
      <c r="C82" s="123">
        <v>44351</v>
      </c>
      <c r="D82" s="124">
        <v>56749</v>
      </c>
      <c r="E82" s="125">
        <v>110000</v>
      </c>
      <c r="F82" s="126">
        <v>4.4080000000000004</v>
      </c>
      <c r="G82" s="126">
        <v>4.4080000000000004</v>
      </c>
      <c r="H82" s="125">
        <v>104997</v>
      </c>
      <c r="I82" s="125">
        <v>475788917.47000003</v>
      </c>
      <c r="J82" s="126">
        <v>95.451818181818183</v>
      </c>
    </row>
    <row r="83" spans="2:10">
      <c r="B83" s="123">
        <v>44362</v>
      </c>
      <c r="C83" s="123">
        <v>44363</v>
      </c>
      <c r="D83" s="124">
        <v>56749</v>
      </c>
      <c r="E83" s="125">
        <v>750000</v>
      </c>
      <c r="F83" s="126">
        <v>4.3677000000000001</v>
      </c>
      <c r="G83" s="126">
        <v>4.3677000000000001</v>
      </c>
      <c r="H83" s="125">
        <v>750000</v>
      </c>
      <c r="I83" s="125">
        <v>3438878660.9200001</v>
      </c>
      <c r="J83" s="126">
        <v>100</v>
      </c>
    </row>
    <row r="84" spans="2:10">
      <c r="B84" s="123">
        <v>44362</v>
      </c>
      <c r="C84" s="123">
        <v>44364</v>
      </c>
      <c r="D84" s="124">
        <v>56749</v>
      </c>
      <c r="E84" s="125">
        <v>165000</v>
      </c>
      <c r="F84" s="126">
        <v>4.3677000000000001</v>
      </c>
      <c r="G84" s="126">
        <v>4.3677000000000001</v>
      </c>
      <c r="H84" s="125">
        <v>136892</v>
      </c>
      <c r="I84" s="125">
        <v>627896761.73000002</v>
      </c>
      <c r="J84" s="126">
        <v>82.964848484848488</v>
      </c>
    </row>
    <row r="85" spans="2:10">
      <c r="B85" s="127">
        <v>44376</v>
      </c>
      <c r="C85" s="127">
        <v>44377</v>
      </c>
      <c r="D85" s="124">
        <v>56749</v>
      </c>
      <c r="E85" s="125">
        <v>150000</v>
      </c>
      <c r="F85" s="126">
        <v>4.4139999999999997</v>
      </c>
      <c r="G85" s="126">
        <v>4.4139999999999997</v>
      </c>
      <c r="H85" s="125">
        <v>150000</v>
      </c>
      <c r="I85" s="125">
        <v>685662035.07000005</v>
      </c>
      <c r="J85" s="126">
        <v>100</v>
      </c>
    </row>
    <row r="86" spans="2:10">
      <c r="B86" s="128"/>
      <c r="C86" s="128"/>
      <c r="D86" s="123"/>
      <c r="E86" s="125"/>
      <c r="F86" s="126"/>
      <c r="G86" s="126"/>
      <c r="H86" s="125"/>
      <c r="I86" s="125"/>
      <c r="J86" s="126"/>
    </row>
    <row r="87" spans="2:10">
      <c r="B87" s="108" t="s">
        <v>12</v>
      </c>
      <c r="C87" s="108"/>
      <c r="D87" s="107"/>
      <c r="E87" s="109">
        <v>14396000</v>
      </c>
      <c r="F87" s="110"/>
      <c r="G87" s="110"/>
      <c r="H87" s="109">
        <v>12992981</v>
      </c>
      <c r="I87" s="109">
        <v>14350731486.400002</v>
      </c>
      <c r="J87" s="110">
        <v>90.254105307029732</v>
      </c>
    </row>
    <row r="88" spans="2:10">
      <c r="B88" s="119"/>
      <c r="C88" s="119"/>
      <c r="D88" s="120">
        <v>46388</v>
      </c>
      <c r="E88" s="121">
        <v>4880000</v>
      </c>
      <c r="F88" s="122">
        <v>8.4939527304521381</v>
      </c>
      <c r="G88" s="122">
        <v>8.501184142302403</v>
      </c>
      <c r="H88" s="121">
        <v>4659992</v>
      </c>
      <c r="I88" s="121">
        <v>5152641916.9400005</v>
      </c>
      <c r="J88" s="122">
        <v>95.491639344262296</v>
      </c>
    </row>
    <row r="89" spans="2:10">
      <c r="B89" s="123">
        <v>44349</v>
      </c>
      <c r="C89" s="123">
        <v>44351</v>
      </c>
      <c r="D89" s="124">
        <v>46388</v>
      </c>
      <c r="E89" s="125">
        <v>3000000</v>
      </c>
      <c r="F89" s="126">
        <v>8.4761000000000006</v>
      </c>
      <c r="G89" s="126">
        <v>8.4838000000000005</v>
      </c>
      <c r="H89" s="125">
        <v>3000000</v>
      </c>
      <c r="I89" s="125">
        <v>3317033527.6199999</v>
      </c>
      <c r="J89" s="126">
        <v>100</v>
      </c>
    </row>
    <row r="90" spans="2:10">
      <c r="B90" s="123">
        <v>44349</v>
      </c>
      <c r="C90" s="123">
        <v>44354</v>
      </c>
      <c r="D90" s="124">
        <v>46388</v>
      </c>
      <c r="E90" s="125">
        <v>660000</v>
      </c>
      <c r="F90" s="126">
        <v>8.4761000000000006</v>
      </c>
      <c r="G90" s="126">
        <v>8.4761000000000006</v>
      </c>
      <c r="H90" s="125">
        <v>659992</v>
      </c>
      <c r="I90" s="125">
        <v>729974648.22000003</v>
      </c>
      <c r="J90" s="126">
        <v>99.99878787878788</v>
      </c>
    </row>
    <row r="91" spans="2:10">
      <c r="B91" s="123">
        <v>44364</v>
      </c>
      <c r="C91" s="123">
        <v>44365</v>
      </c>
      <c r="D91" s="124">
        <v>46388</v>
      </c>
      <c r="E91" s="125">
        <v>1000000</v>
      </c>
      <c r="F91" s="126">
        <v>8.5593000000000004</v>
      </c>
      <c r="G91" s="126">
        <v>8.5699000000000005</v>
      </c>
      <c r="H91" s="125">
        <v>1000000</v>
      </c>
      <c r="I91" s="125">
        <v>1105633741.0999999</v>
      </c>
      <c r="J91" s="126">
        <v>100</v>
      </c>
    </row>
    <row r="92" spans="2:10">
      <c r="B92" s="127">
        <v>44364</v>
      </c>
      <c r="C92" s="127">
        <v>44368</v>
      </c>
      <c r="D92" s="124">
        <v>46388</v>
      </c>
      <c r="E92" s="125">
        <v>220000</v>
      </c>
      <c r="F92" s="126">
        <v>8.5593000000000004</v>
      </c>
      <c r="G92" s="126">
        <v>8.5593000000000004</v>
      </c>
      <c r="H92" s="125">
        <v>0</v>
      </c>
      <c r="I92" s="125">
        <v>0</v>
      </c>
      <c r="J92" s="126">
        <v>0</v>
      </c>
    </row>
    <row r="93" spans="2:10">
      <c r="B93" s="128"/>
      <c r="C93" s="128"/>
      <c r="D93" s="123"/>
      <c r="E93" s="125"/>
      <c r="F93" s="126"/>
      <c r="G93" s="126"/>
      <c r="H93" s="125"/>
      <c r="I93" s="125"/>
      <c r="J93" s="126"/>
    </row>
    <row r="94" spans="2:10">
      <c r="B94" s="119"/>
      <c r="C94" s="119"/>
      <c r="D94" s="120">
        <v>47119</v>
      </c>
      <c r="E94" s="121">
        <v>4270000</v>
      </c>
      <c r="F94" s="122">
        <v>8.8070047285970254</v>
      </c>
      <c r="G94" s="122">
        <v>8.8140127584683459</v>
      </c>
      <c r="H94" s="121">
        <v>3719996</v>
      </c>
      <c r="I94" s="121">
        <v>4121977491.4899998</v>
      </c>
      <c r="J94" s="122">
        <v>87.119344262295087</v>
      </c>
    </row>
    <row r="95" spans="2:10">
      <c r="B95" s="123">
        <v>44357</v>
      </c>
      <c r="C95" s="123">
        <v>44358</v>
      </c>
      <c r="D95" s="124">
        <v>47119</v>
      </c>
      <c r="E95" s="125">
        <v>2500000</v>
      </c>
      <c r="F95" s="126">
        <v>8.7426999999999992</v>
      </c>
      <c r="G95" s="126">
        <v>8.7509999999999994</v>
      </c>
      <c r="H95" s="125">
        <v>2500000</v>
      </c>
      <c r="I95" s="125">
        <v>2775798497.7199998</v>
      </c>
      <c r="J95" s="126">
        <v>100</v>
      </c>
    </row>
    <row r="96" spans="2:10">
      <c r="B96" s="123">
        <v>44357</v>
      </c>
      <c r="C96" s="123">
        <v>44361</v>
      </c>
      <c r="D96" s="124">
        <v>47119</v>
      </c>
      <c r="E96" s="125">
        <v>550000</v>
      </c>
      <c r="F96" s="126">
        <v>8.7426999999999992</v>
      </c>
      <c r="G96" s="126">
        <v>8.7426999999999992</v>
      </c>
      <c r="H96" s="125">
        <v>0</v>
      </c>
      <c r="I96" s="125">
        <v>0</v>
      </c>
      <c r="J96" s="126">
        <v>0</v>
      </c>
    </row>
    <row r="97" spans="2:10">
      <c r="B97" s="123">
        <v>44371</v>
      </c>
      <c r="C97" s="123">
        <v>44372</v>
      </c>
      <c r="D97" s="124">
        <v>47119</v>
      </c>
      <c r="E97" s="125">
        <v>1000000</v>
      </c>
      <c r="F97" s="126">
        <v>8.9396000000000004</v>
      </c>
      <c r="G97" s="126">
        <v>8.9449000000000005</v>
      </c>
      <c r="H97" s="125">
        <v>1000000</v>
      </c>
      <c r="I97" s="125">
        <v>1103361105.3199999</v>
      </c>
      <c r="J97" s="126">
        <v>100</v>
      </c>
    </row>
    <row r="98" spans="2:10">
      <c r="B98" s="127">
        <v>44371</v>
      </c>
      <c r="C98" s="127">
        <v>44375</v>
      </c>
      <c r="D98" s="124">
        <v>47119</v>
      </c>
      <c r="E98" s="125">
        <v>220000</v>
      </c>
      <c r="F98" s="126">
        <v>8.9396000000000004</v>
      </c>
      <c r="G98" s="126">
        <v>8.9396000000000004</v>
      </c>
      <c r="H98" s="125">
        <v>219996</v>
      </c>
      <c r="I98" s="125">
        <v>242817888.44999999</v>
      </c>
      <c r="J98" s="126">
        <v>99.99818181818182</v>
      </c>
    </row>
    <row r="99" spans="2:10">
      <c r="B99" s="128"/>
      <c r="C99" s="128"/>
      <c r="D99" s="123"/>
      <c r="E99" s="125"/>
      <c r="F99" s="126"/>
      <c r="G99" s="126"/>
      <c r="H99" s="125"/>
      <c r="I99" s="125"/>
      <c r="J99" s="126"/>
    </row>
    <row r="100" spans="2:10">
      <c r="B100" s="119"/>
      <c r="C100" s="119"/>
      <c r="D100" s="120">
        <v>47849</v>
      </c>
      <c r="E100" s="121">
        <v>5246000</v>
      </c>
      <c r="F100" s="122">
        <v>9.0730318280144147</v>
      </c>
      <c r="G100" s="122">
        <v>9.0804784335381346</v>
      </c>
      <c r="H100" s="121">
        <v>4612993</v>
      </c>
      <c r="I100" s="121">
        <v>5076112077.9700003</v>
      </c>
      <c r="J100" s="122">
        <v>87.933530308806709</v>
      </c>
    </row>
    <row r="101" spans="2:10">
      <c r="B101" s="123">
        <v>44349</v>
      </c>
      <c r="C101" s="123">
        <v>44351</v>
      </c>
      <c r="D101" s="124">
        <v>47849</v>
      </c>
      <c r="E101" s="125">
        <v>1500000</v>
      </c>
      <c r="F101" s="126">
        <v>9.1132000000000009</v>
      </c>
      <c r="G101" s="126">
        <v>9.1173999999999999</v>
      </c>
      <c r="H101" s="125">
        <v>1500000</v>
      </c>
      <c r="I101" s="125">
        <v>1644776250.5</v>
      </c>
      <c r="J101" s="126">
        <v>100</v>
      </c>
    </row>
    <row r="102" spans="2:10">
      <c r="B102" s="123">
        <v>44349</v>
      </c>
      <c r="C102" s="123">
        <v>44354</v>
      </c>
      <c r="D102" s="124">
        <v>47849</v>
      </c>
      <c r="E102" s="125">
        <v>330000</v>
      </c>
      <c r="F102" s="126">
        <v>9.1132000000000009</v>
      </c>
      <c r="G102" s="126">
        <v>9.1132000000000009</v>
      </c>
      <c r="H102" s="125">
        <v>329996</v>
      </c>
      <c r="I102" s="125">
        <v>361973429.05000001</v>
      </c>
      <c r="J102" s="126">
        <v>99.99878787878788</v>
      </c>
    </row>
    <row r="103" spans="2:10">
      <c r="B103" s="123">
        <v>44357</v>
      </c>
      <c r="C103" s="123">
        <v>44358</v>
      </c>
      <c r="D103" s="124">
        <v>47849</v>
      </c>
      <c r="E103" s="125">
        <v>2500000</v>
      </c>
      <c r="F103" s="126">
        <v>9.0342000000000002</v>
      </c>
      <c r="G103" s="126">
        <v>9.0449999999999999</v>
      </c>
      <c r="H103" s="125">
        <v>2500000</v>
      </c>
      <c r="I103" s="125">
        <v>2758507614.4200001</v>
      </c>
      <c r="J103" s="126">
        <v>100</v>
      </c>
    </row>
    <row r="104" spans="2:10">
      <c r="B104" s="123">
        <v>44357</v>
      </c>
      <c r="C104" s="123">
        <v>44361</v>
      </c>
      <c r="D104" s="124">
        <v>47849</v>
      </c>
      <c r="E104" s="125">
        <v>550000</v>
      </c>
      <c r="F104" s="126">
        <v>9.0342000000000002</v>
      </c>
      <c r="G104" s="126">
        <v>9.0342000000000002</v>
      </c>
      <c r="H104" s="125">
        <v>0</v>
      </c>
      <c r="I104" s="125">
        <v>0</v>
      </c>
      <c r="J104" s="126">
        <v>0</v>
      </c>
    </row>
    <row r="105" spans="2:10">
      <c r="B105" s="123">
        <v>44364</v>
      </c>
      <c r="C105" s="123">
        <v>44365</v>
      </c>
      <c r="D105" s="124">
        <v>47849</v>
      </c>
      <c r="E105" s="125">
        <v>150000</v>
      </c>
      <c r="F105" s="126">
        <v>9.0938999999999997</v>
      </c>
      <c r="G105" s="126">
        <v>9.0989000000000004</v>
      </c>
      <c r="H105" s="125">
        <v>150000</v>
      </c>
      <c r="I105" s="125">
        <v>165229650.15000001</v>
      </c>
      <c r="J105" s="126">
        <v>100</v>
      </c>
    </row>
    <row r="106" spans="2:10">
      <c r="B106" s="123">
        <v>44364</v>
      </c>
      <c r="C106" s="123">
        <v>44368</v>
      </c>
      <c r="D106" s="124">
        <v>47849</v>
      </c>
      <c r="E106" s="125">
        <v>33000</v>
      </c>
      <c r="F106" s="126">
        <v>9.0938999999999997</v>
      </c>
      <c r="G106" s="126">
        <v>9.0938999999999997</v>
      </c>
      <c r="H106" s="125">
        <v>0</v>
      </c>
      <c r="I106" s="125">
        <v>0</v>
      </c>
      <c r="J106" s="126">
        <v>0</v>
      </c>
    </row>
    <row r="107" spans="2:10">
      <c r="B107" s="123">
        <v>44371</v>
      </c>
      <c r="C107" s="123">
        <v>44372</v>
      </c>
      <c r="D107" s="124">
        <v>47849</v>
      </c>
      <c r="E107" s="125">
        <v>150000</v>
      </c>
      <c r="F107" s="126">
        <v>9.2314000000000007</v>
      </c>
      <c r="G107" s="126">
        <v>9.2339000000000002</v>
      </c>
      <c r="H107" s="125">
        <v>100000</v>
      </c>
      <c r="I107" s="125">
        <v>109485400.09999999</v>
      </c>
      <c r="J107" s="126">
        <v>66.666666666666657</v>
      </c>
    </row>
    <row r="108" spans="2:10">
      <c r="B108" s="127">
        <v>44371</v>
      </c>
      <c r="C108" s="127">
        <v>44375</v>
      </c>
      <c r="D108" s="124">
        <v>47849</v>
      </c>
      <c r="E108" s="125">
        <v>33000</v>
      </c>
      <c r="F108" s="126">
        <v>9.2314000000000007</v>
      </c>
      <c r="G108" s="126">
        <v>9.2314000000000007</v>
      </c>
      <c r="H108" s="125">
        <v>32997</v>
      </c>
      <c r="I108" s="125">
        <v>36139733.75</v>
      </c>
      <c r="J108" s="126">
        <v>99.990909090909085</v>
      </c>
    </row>
    <row r="109" spans="2:10">
      <c r="B109" s="123"/>
      <c r="C109" s="128"/>
      <c r="D109" s="128"/>
      <c r="E109" s="125"/>
      <c r="F109" s="126"/>
      <c r="G109" s="126"/>
      <c r="H109" s="125"/>
      <c r="I109" s="125"/>
      <c r="J109" s="126"/>
    </row>
    <row r="110" spans="2:10">
      <c r="B110" s="105" t="s">
        <v>25</v>
      </c>
      <c r="C110" s="106"/>
      <c r="D110" s="106"/>
      <c r="E110" s="106">
        <v>94567000</v>
      </c>
      <c r="F110" s="106"/>
      <c r="G110" s="106"/>
      <c r="H110" s="106">
        <v>80673339</v>
      </c>
      <c r="I110" s="106">
        <v>133140982947.54999</v>
      </c>
      <c r="J110" s="106">
        <v>85.308129685831219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8"/>
  <dimension ref="B1:J114"/>
  <sheetViews>
    <sheetView zoomScale="85" zoomScaleNormal="85" workbookViewId="0"/>
  </sheetViews>
  <sheetFormatPr defaultRowHeight="15"/>
  <cols>
    <col min="2" max="2" width="15.7109375" style="82" customWidth="1"/>
    <col min="3" max="4" width="19.140625" style="82" bestFit="1" customWidth="1"/>
    <col min="5" max="5" width="11.85546875" style="82" bestFit="1" customWidth="1"/>
    <col min="6" max="6" width="11.7109375" style="82" bestFit="1" customWidth="1"/>
    <col min="7" max="7" width="13.42578125" style="82" bestFit="1" customWidth="1"/>
    <col min="8" max="8" width="11.7109375" style="82" bestFit="1" customWidth="1"/>
    <col min="9" max="9" width="16.42578125" style="82" bestFit="1" customWidth="1"/>
    <col min="10" max="10" width="17.42578125" style="82" bestFit="1" customWidth="1"/>
  </cols>
  <sheetData>
    <row r="1" spans="2:10">
      <c r="B1" s="81" t="s">
        <v>29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8" t="s">
        <v>9</v>
      </c>
      <c r="C5" s="108" t="s">
        <v>30</v>
      </c>
      <c r="D5" s="108"/>
      <c r="E5" s="109">
        <v>11100000</v>
      </c>
      <c r="F5" s="110" t="s">
        <v>30</v>
      </c>
      <c r="G5" s="110" t="s">
        <v>30</v>
      </c>
      <c r="H5" s="109">
        <v>4380071</v>
      </c>
      <c r="I5" s="109">
        <v>47039379327.919998</v>
      </c>
      <c r="J5" s="143">
        <v>39.460099099099097</v>
      </c>
    </row>
    <row r="6" spans="2:10">
      <c r="B6" s="129" t="s">
        <v>30</v>
      </c>
      <c r="C6" s="130" t="s">
        <v>30</v>
      </c>
      <c r="D6" s="131">
        <v>45170</v>
      </c>
      <c r="E6" s="132">
        <v>5199838</v>
      </c>
      <c r="F6" s="133">
        <v>0.15438045882034679</v>
      </c>
      <c r="G6" s="133">
        <v>0.15438045882034679</v>
      </c>
      <c r="H6" s="132">
        <v>770641</v>
      </c>
      <c r="I6" s="132">
        <v>8384157623.9699993</v>
      </c>
      <c r="J6" s="134">
        <v>14.820480945752539</v>
      </c>
    </row>
    <row r="7" spans="2:10">
      <c r="B7" s="135">
        <v>44378</v>
      </c>
      <c r="C7" s="136">
        <v>44379</v>
      </c>
      <c r="D7" s="136">
        <v>45170</v>
      </c>
      <c r="E7" s="137">
        <v>531746</v>
      </c>
      <c r="F7" s="138">
        <v>0.15210000000000001</v>
      </c>
      <c r="G7" s="138">
        <v>0.15210000000000001</v>
      </c>
      <c r="H7" s="137">
        <v>152078</v>
      </c>
      <c r="I7" s="137">
        <v>1652188567.6999998</v>
      </c>
      <c r="J7" s="139">
        <v>28.599744991029553</v>
      </c>
    </row>
    <row r="8" spans="2:10">
      <c r="B8" s="135">
        <v>44385</v>
      </c>
      <c r="C8" s="136">
        <v>44386</v>
      </c>
      <c r="D8" s="136">
        <v>45170</v>
      </c>
      <c r="E8" s="137">
        <v>1301246</v>
      </c>
      <c r="F8" s="138">
        <v>0.15129999999999999</v>
      </c>
      <c r="G8" s="138">
        <v>0.15129999999999999</v>
      </c>
      <c r="H8" s="137">
        <v>186712</v>
      </c>
      <c r="I8" s="137">
        <v>2030188260.99</v>
      </c>
      <c r="J8" s="139">
        <v>14.348708852899453</v>
      </c>
    </row>
    <row r="9" spans="2:10">
      <c r="B9" s="135">
        <v>44392</v>
      </c>
      <c r="C9" s="136">
        <v>44393</v>
      </c>
      <c r="D9" s="136">
        <v>45170</v>
      </c>
      <c r="E9" s="137">
        <v>1056393</v>
      </c>
      <c r="F9" s="138">
        <v>0.154</v>
      </c>
      <c r="G9" s="138">
        <v>0.154</v>
      </c>
      <c r="H9" s="137">
        <v>198997</v>
      </c>
      <c r="I9" s="137">
        <v>2165455325.5099998</v>
      </c>
      <c r="J9" s="139">
        <v>18.837402368247421</v>
      </c>
    </row>
    <row r="10" spans="2:10">
      <c r="B10" s="135">
        <v>44399</v>
      </c>
      <c r="C10" s="136">
        <v>44400</v>
      </c>
      <c r="D10" s="136">
        <v>45170</v>
      </c>
      <c r="E10" s="137">
        <v>1298100</v>
      </c>
      <c r="F10" s="138">
        <v>0.16</v>
      </c>
      <c r="G10" s="138">
        <v>0.16</v>
      </c>
      <c r="H10" s="137">
        <v>170331</v>
      </c>
      <c r="I10" s="137">
        <v>1854833566.55</v>
      </c>
      <c r="J10" s="139">
        <v>13.121562283337184</v>
      </c>
    </row>
    <row r="11" spans="2:10">
      <c r="B11" s="135">
        <v>44406</v>
      </c>
      <c r="C11" s="136">
        <v>44407</v>
      </c>
      <c r="D11" s="140">
        <v>45170</v>
      </c>
      <c r="E11" s="137">
        <v>1012353</v>
      </c>
      <c r="F11" s="138">
        <v>0.155</v>
      </c>
      <c r="G11" s="138">
        <v>0.155</v>
      </c>
      <c r="H11" s="137">
        <v>62523</v>
      </c>
      <c r="I11" s="137">
        <v>681491903.22000003</v>
      </c>
      <c r="J11" s="139">
        <v>6.1760077759437673</v>
      </c>
    </row>
    <row r="12" spans="2:10">
      <c r="B12" s="135"/>
      <c r="C12" s="141"/>
      <c r="D12" s="141"/>
      <c r="E12" s="137"/>
      <c r="F12" s="138"/>
      <c r="G12" s="138"/>
      <c r="H12" s="137"/>
      <c r="I12" s="137"/>
      <c r="J12" s="139"/>
    </row>
    <row r="13" spans="2:10">
      <c r="B13" s="129" t="s">
        <v>30</v>
      </c>
      <c r="C13" s="130" t="s">
        <v>30</v>
      </c>
      <c r="D13" s="131">
        <v>46631</v>
      </c>
      <c r="E13" s="132">
        <v>5900162</v>
      </c>
      <c r="F13" s="133">
        <v>0.32</v>
      </c>
      <c r="G13" s="133">
        <v>0.32</v>
      </c>
      <c r="H13" s="132">
        <v>3609430</v>
      </c>
      <c r="I13" s="132">
        <v>38655221703.949997</v>
      </c>
      <c r="J13" s="134">
        <v>61.175099937933908</v>
      </c>
    </row>
    <row r="14" spans="2:10">
      <c r="B14" s="135">
        <v>44378</v>
      </c>
      <c r="C14" s="136">
        <v>44379</v>
      </c>
      <c r="D14" s="136">
        <v>46631</v>
      </c>
      <c r="E14" s="137">
        <v>578254</v>
      </c>
      <c r="F14" s="138">
        <v>0.32</v>
      </c>
      <c r="G14" s="138">
        <v>0.32</v>
      </c>
      <c r="H14" s="137">
        <v>368390</v>
      </c>
      <c r="I14" s="137">
        <v>3937235261.0899997</v>
      </c>
      <c r="J14" s="139">
        <v>63.707298176925711</v>
      </c>
    </row>
    <row r="15" spans="2:10">
      <c r="B15" s="135">
        <v>44385</v>
      </c>
      <c r="C15" s="136">
        <v>44386</v>
      </c>
      <c r="D15" s="136">
        <v>46631</v>
      </c>
      <c r="E15" s="137">
        <v>1473754</v>
      </c>
      <c r="F15" s="138">
        <v>0.32</v>
      </c>
      <c r="G15" s="138">
        <v>0.32</v>
      </c>
      <c r="H15" s="137">
        <v>819431</v>
      </c>
      <c r="I15" s="137">
        <v>8765440888.5</v>
      </c>
      <c r="J15" s="139">
        <v>55.601613295027533</v>
      </c>
    </row>
    <row r="16" spans="2:10">
      <c r="B16" s="135">
        <v>44392</v>
      </c>
      <c r="C16" s="136">
        <v>44393</v>
      </c>
      <c r="D16" s="136">
        <v>46631</v>
      </c>
      <c r="E16" s="137">
        <v>1163607</v>
      </c>
      <c r="F16" s="138">
        <v>0.32</v>
      </c>
      <c r="G16" s="138">
        <v>0.32</v>
      </c>
      <c r="H16" s="137">
        <v>596631</v>
      </c>
      <c r="I16" s="137">
        <v>6387707645.96</v>
      </c>
      <c r="J16" s="139">
        <v>51.274270436668047</v>
      </c>
    </row>
    <row r="17" spans="2:10">
      <c r="B17" s="135">
        <v>44399</v>
      </c>
      <c r="C17" s="136">
        <v>44400</v>
      </c>
      <c r="D17" s="136">
        <v>46631</v>
      </c>
      <c r="E17" s="137">
        <v>1476900</v>
      </c>
      <c r="F17" s="138">
        <v>0.32</v>
      </c>
      <c r="G17" s="138">
        <v>0.32</v>
      </c>
      <c r="H17" s="137">
        <v>851600</v>
      </c>
      <c r="I17" s="137">
        <v>9125416757.9500008</v>
      </c>
      <c r="J17" s="139">
        <v>57.661317624754545</v>
      </c>
    </row>
    <row r="18" spans="2:10">
      <c r="B18" s="135">
        <v>44406</v>
      </c>
      <c r="C18" s="136">
        <v>44407</v>
      </c>
      <c r="D18" s="140">
        <v>46631</v>
      </c>
      <c r="E18" s="137">
        <v>1207647</v>
      </c>
      <c r="F18" s="138">
        <v>0.32</v>
      </c>
      <c r="G18" s="138">
        <v>0.32</v>
      </c>
      <c r="H18" s="137">
        <v>973378</v>
      </c>
      <c r="I18" s="137">
        <v>10439421150.449999</v>
      </c>
      <c r="J18" s="139">
        <v>80.601202172489153</v>
      </c>
    </row>
    <row r="19" spans="2:10">
      <c r="B19" s="135"/>
      <c r="C19" s="141"/>
      <c r="D19" s="141"/>
      <c r="E19" s="137"/>
      <c r="F19" s="138"/>
      <c r="G19" s="138"/>
      <c r="H19" s="137"/>
      <c r="I19" s="137"/>
      <c r="J19" s="139"/>
    </row>
    <row r="20" spans="2:10">
      <c r="B20" s="108" t="s">
        <v>10</v>
      </c>
      <c r="C20" s="108" t="s">
        <v>30</v>
      </c>
      <c r="D20" s="108"/>
      <c r="E20" s="109">
        <v>60350000</v>
      </c>
      <c r="F20" s="110" t="s">
        <v>30</v>
      </c>
      <c r="G20" s="110" t="s">
        <v>30</v>
      </c>
      <c r="H20" s="109">
        <v>54626428</v>
      </c>
      <c r="I20" s="109">
        <v>45322400904.809998</v>
      </c>
      <c r="J20" s="144">
        <v>90.51603645401822</v>
      </c>
    </row>
    <row r="21" spans="2:10">
      <c r="B21" s="129"/>
      <c r="C21" s="130"/>
      <c r="D21" s="131">
        <v>44652</v>
      </c>
      <c r="E21" s="132">
        <v>6880000</v>
      </c>
      <c r="F21" s="133">
        <v>6.5541689428416605</v>
      </c>
      <c r="G21" s="133">
        <v>6.5577170162062508</v>
      </c>
      <c r="H21" s="132">
        <v>6706559</v>
      </c>
      <c r="I21" s="132">
        <v>6410390888.25</v>
      </c>
      <c r="J21" s="134">
        <v>97.479055232558139</v>
      </c>
    </row>
    <row r="22" spans="2:10">
      <c r="B22" s="135">
        <v>44378</v>
      </c>
      <c r="C22" s="136">
        <v>44379</v>
      </c>
      <c r="D22" s="136">
        <v>44652</v>
      </c>
      <c r="E22" s="137">
        <v>2000000</v>
      </c>
      <c r="F22" s="138">
        <v>6.3513999999999999</v>
      </c>
      <c r="G22" s="138">
        <v>6.3570000000000002</v>
      </c>
      <c r="H22" s="137">
        <v>2000000</v>
      </c>
      <c r="I22" s="137">
        <v>1909731702.4400001</v>
      </c>
      <c r="J22" s="139">
        <v>100</v>
      </c>
    </row>
    <row r="23" spans="2:10">
      <c r="B23" s="135">
        <v>44378</v>
      </c>
      <c r="C23" s="136">
        <v>44382</v>
      </c>
      <c r="D23" s="136">
        <v>44652</v>
      </c>
      <c r="E23" s="137">
        <v>440000</v>
      </c>
      <c r="F23" s="138">
        <v>6.3513999999999999</v>
      </c>
      <c r="G23" s="138">
        <v>6.3513999999999999</v>
      </c>
      <c r="H23" s="137">
        <v>439995</v>
      </c>
      <c r="I23" s="137">
        <v>420239098.55000001</v>
      </c>
      <c r="J23" s="139">
        <v>99.998863636363637</v>
      </c>
    </row>
    <row r="24" spans="2:10">
      <c r="B24" s="135">
        <v>44392</v>
      </c>
      <c r="C24" s="136">
        <v>44393</v>
      </c>
      <c r="D24" s="136">
        <v>44652</v>
      </c>
      <c r="E24" s="137">
        <v>2000000</v>
      </c>
      <c r="F24" s="138">
        <v>6.4759000000000002</v>
      </c>
      <c r="G24" s="138">
        <v>6.4790000000000001</v>
      </c>
      <c r="H24" s="137">
        <v>2000000</v>
      </c>
      <c r="I24" s="137">
        <v>1912814074.72</v>
      </c>
      <c r="J24" s="139">
        <v>100</v>
      </c>
    </row>
    <row r="25" spans="2:10">
      <c r="B25" s="135">
        <v>44392</v>
      </c>
      <c r="C25" s="136">
        <v>44396</v>
      </c>
      <c r="D25" s="136">
        <v>44652</v>
      </c>
      <c r="E25" s="137">
        <v>440000</v>
      </c>
      <c r="F25" s="138">
        <v>6.4759000000000002</v>
      </c>
      <c r="G25" s="138">
        <v>6.4759000000000002</v>
      </c>
      <c r="H25" s="137">
        <v>266564</v>
      </c>
      <c r="I25" s="137">
        <v>255007261.94</v>
      </c>
      <c r="J25" s="139">
        <v>60.582727272727276</v>
      </c>
    </row>
    <row r="26" spans="2:10">
      <c r="B26" s="135">
        <v>44406</v>
      </c>
      <c r="C26" s="136">
        <v>44407</v>
      </c>
      <c r="D26" s="140">
        <v>44652</v>
      </c>
      <c r="E26" s="137">
        <v>2000000</v>
      </c>
      <c r="F26" s="138">
        <v>6.8898999999999999</v>
      </c>
      <c r="G26" s="138">
        <v>6.8930999999999996</v>
      </c>
      <c r="H26" s="137">
        <v>2000000</v>
      </c>
      <c r="I26" s="137">
        <v>1912598750.5999999</v>
      </c>
      <c r="J26" s="139">
        <v>100</v>
      </c>
    </row>
    <row r="27" spans="2:10">
      <c r="B27" s="135"/>
      <c r="C27" s="141"/>
      <c r="D27" s="141"/>
      <c r="E27" s="137"/>
      <c r="F27" s="138"/>
      <c r="G27" s="138"/>
      <c r="H27" s="137"/>
      <c r="I27" s="137"/>
      <c r="J27" s="139"/>
    </row>
    <row r="28" spans="2:10">
      <c r="B28" s="129" t="s">
        <v>30</v>
      </c>
      <c r="C28" s="130" t="s">
        <v>30</v>
      </c>
      <c r="D28" s="131">
        <v>44835</v>
      </c>
      <c r="E28" s="132">
        <v>7320000</v>
      </c>
      <c r="F28" s="133">
        <v>7.1412125718030426</v>
      </c>
      <c r="G28" s="133">
        <v>7.1427488159066197</v>
      </c>
      <c r="H28" s="132">
        <v>6049866</v>
      </c>
      <c r="I28" s="132">
        <v>5563691603.3199997</v>
      </c>
      <c r="J28" s="134">
        <v>82.648442622950824</v>
      </c>
    </row>
    <row r="29" spans="2:10">
      <c r="B29" s="135">
        <v>44385</v>
      </c>
      <c r="C29" s="136">
        <v>44386</v>
      </c>
      <c r="D29" s="136">
        <v>44835</v>
      </c>
      <c r="E29" s="137">
        <v>3000000</v>
      </c>
      <c r="F29" s="138">
        <v>7.1818999999999997</v>
      </c>
      <c r="G29" s="138">
        <v>7.1840000000000002</v>
      </c>
      <c r="H29" s="137">
        <v>3000000</v>
      </c>
      <c r="I29" s="137">
        <v>2753895162.25</v>
      </c>
      <c r="J29" s="139">
        <v>100</v>
      </c>
    </row>
    <row r="30" spans="2:10">
      <c r="B30" s="135">
        <v>44385</v>
      </c>
      <c r="C30" s="136">
        <v>44389</v>
      </c>
      <c r="D30" s="136">
        <v>44835</v>
      </c>
      <c r="E30" s="137">
        <v>660000</v>
      </c>
      <c r="F30" s="138">
        <v>7.1818999999999997</v>
      </c>
      <c r="G30" s="138">
        <v>7.1818999999999997</v>
      </c>
      <c r="H30" s="137">
        <v>49866</v>
      </c>
      <c r="I30" s="137">
        <v>45787862.07</v>
      </c>
      <c r="J30" s="139">
        <v>7.5554545454545456</v>
      </c>
    </row>
    <row r="31" spans="2:10">
      <c r="B31" s="135">
        <v>44399</v>
      </c>
      <c r="C31" s="136">
        <v>44400</v>
      </c>
      <c r="D31" s="136">
        <v>44835</v>
      </c>
      <c r="E31" s="137">
        <v>3000000</v>
      </c>
      <c r="F31" s="138">
        <v>7.1</v>
      </c>
      <c r="G31" s="138">
        <v>7.101</v>
      </c>
      <c r="H31" s="137">
        <v>3000000</v>
      </c>
      <c r="I31" s="137">
        <v>2764008579</v>
      </c>
      <c r="J31" s="139">
        <v>100</v>
      </c>
    </row>
    <row r="32" spans="2:10">
      <c r="B32" s="135">
        <v>44399</v>
      </c>
      <c r="C32" s="136">
        <v>44403</v>
      </c>
      <c r="D32" s="140">
        <v>44835</v>
      </c>
      <c r="E32" s="137">
        <v>660000</v>
      </c>
      <c r="F32" s="138">
        <v>7.1</v>
      </c>
      <c r="G32" s="138">
        <v>7.1</v>
      </c>
      <c r="H32" s="137">
        <v>0</v>
      </c>
      <c r="I32" s="137">
        <v>0</v>
      </c>
      <c r="J32" s="139">
        <v>0</v>
      </c>
    </row>
    <row r="33" spans="2:10">
      <c r="B33" s="135"/>
      <c r="C33" s="141"/>
      <c r="D33" s="141"/>
      <c r="E33" s="137"/>
      <c r="F33" s="138"/>
      <c r="G33" s="138"/>
      <c r="H33" s="137"/>
      <c r="I33" s="137"/>
      <c r="J33" s="139"/>
    </row>
    <row r="34" spans="2:10">
      <c r="B34" s="129" t="s">
        <v>30</v>
      </c>
      <c r="C34" s="130" t="s">
        <v>30</v>
      </c>
      <c r="D34" s="131">
        <v>45108</v>
      </c>
      <c r="E34" s="132">
        <v>18140000</v>
      </c>
      <c r="F34" s="133">
        <v>7.9162896537710612</v>
      </c>
      <c r="G34" s="133">
        <v>7.9229159011346715</v>
      </c>
      <c r="H34" s="132">
        <v>16681537</v>
      </c>
      <c r="I34" s="132">
        <v>14378024596.42</v>
      </c>
      <c r="J34" s="134">
        <v>91.959961411245857</v>
      </c>
    </row>
    <row r="35" spans="2:10">
      <c r="B35" s="135">
        <v>44378</v>
      </c>
      <c r="C35" s="136">
        <v>44379</v>
      </c>
      <c r="D35" s="136">
        <v>45108</v>
      </c>
      <c r="E35" s="137">
        <v>3000000</v>
      </c>
      <c r="F35" s="138">
        <v>7.7751999999999999</v>
      </c>
      <c r="G35" s="138">
        <v>7.7850000000000001</v>
      </c>
      <c r="H35" s="137">
        <v>2820000</v>
      </c>
      <c r="I35" s="137">
        <v>2429234909.1900001</v>
      </c>
      <c r="J35" s="139">
        <v>94</v>
      </c>
    </row>
    <row r="36" spans="2:10">
      <c r="B36" s="135">
        <v>44378</v>
      </c>
      <c r="C36" s="136">
        <v>44382</v>
      </c>
      <c r="D36" s="136">
        <v>45108</v>
      </c>
      <c r="E36" s="137">
        <v>660000</v>
      </c>
      <c r="F36" s="138">
        <v>7.7751999999999999</v>
      </c>
      <c r="G36" s="138">
        <v>7.7751999999999999</v>
      </c>
      <c r="H36" s="137">
        <v>659991</v>
      </c>
      <c r="I36" s="137">
        <v>568705550.49000001</v>
      </c>
      <c r="J36" s="139">
        <v>99.998636363636365</v>
      </c>
    </row>
    <row r="37" spans="2:10">
      <c r="B37" s="135">
        <v>44385</v>
      </c>
      <c r="C37" s="136">
        <v>44386</v>
      </c>
      <c r="D37" s="136">
        <v>45108</v>
      </c>
      <c r="E37" s="137">
        <v>2500000</v>
      </c>
      <c r="F37" s="138">
        <v>7.8936000000000002</v>
      </c>
      <c r="G37" s="138">
        <v>7.8973000000000004</v>
      </c>
      <c r="H37" s="137">
        <v>2500000</v>
      </c>
      <c r="I37" s="137">
        <v>2152112624.6999998</v>
      </c>
      <c r="J37" s="139">
        <v>100</v>
      </c>
    </row>
    <row r="38" spans="2:10">
      <c r="B38" s="135">
        <v>44385</v>
      </c>
      <c r="C38" s="136">
        <v>44389</v>
      </c>
      <c r="D38" s="136">
        <v>45108</v>
      </c>
      <c r="E38" s="137">
        <v>550000</v>
      </c>
      <c r="F38" s="138">
        <v>7.8936000000000002</v>
      </c>
      <c r="G38" s="138">
        <v>7.8936000000000002</v>
      </c>
      <c r="H38" s="137">
        <v>41555</v>
      </c>
      <c r="I38" s="137">
        <v>35783218.479999997</v>
      </c>
      <c r="J38" s="139">
        <v>7.5554545454545456</v>
      </c>
    </row>
    <row r="39" spans="2:10">
      <c r="B39" s="135">
        <v>44392</v>
      </c>
      <c r="C39" s="136">
        <v>44393</v>
      </c>
      <c r="D39" s="136">
        <v>45108</v>
      </c>
      <c r="E39" s="137">
        <v>3000000</v>
      </c>
      <c r="F39" s="138">
        <v>7.9375</v>
      </c>
      <c r="G39" s="138">
        <v>7.9447999999999999</v>
      </c>
      <c r="H39" s="137">
        <v>3000000</v>
      </c>
      <c r="I39" s="137">
        <v>2584377297.5799999</v>
      </c>
      <c r="J39" s="139">
        <v>100</v>
      </c>
    </row>
    <row r="40" spans="2:10">
      <c r="B40" s="135">
        <v>44392</v>
      </c>
      <c r="C40" s="136">
        <v>44396</v>
      </c>
      <c r="D40" s="136">
        <v>45108</v>
      </c>
      <c r="E40" s="137">
        <v>660000</v>
      </c>
      <c r="F40" s="138">
        <v>7.9375</v>
      </c>
      <c r="G40" s="138">
        <v>7.9375</v>
      </c>
      <c r="H40" s="137">
        <v>659991</v>
      </c>
      <c r="I40" s="137">
        <v>568727954.61000001</v>
      </c>
      <c r="J40" s="139">
        <v>99.998636363636365</v>
      </c>
    </row>
    <row r="41" spans="2:10">
      <c r="B41" s="135">
        <v>44399</v>
      </c>
      <c r="C41" s="136">
        <v>44400</v>
      </c>
      <c r="D41" s="136">
        <v>45108</v>
      </c>
      <c r="E41" s="137">
        <v>3500000</v>
      </c>
      <c r="F41" s="138">
        <v>7.7896999999999998</v>
      </c>
      <c r="G41" s="138">
        <v>7.7938999999999998</v>
      </c>
      <c r="H41" s="137">
        <v>3500000</v>
      </c>
      <c r="I41" s="137">
        <v>3027688399.4299998</v>
      </c>
      <c r="J41" s="139">
        <v>100</v>
      </c>
    </row>
    <row r="42" spans="2:10">
      <c r="B42" s="135">
        <v>44399</v>
      </c>
      <c r="C42" s="136">
        <v>44403</v>
      </c>
      <c r="D42" s="136">
        <v>45108</v>
      </c>
      <c r="E42" s="137">
        <v>770000</v>
      </c>
      <c r="F42" s="138">
        <v>7.7896999999999998</v>
      </c>
      <c r="G42" s="138">
        <v>7.7896999999999998</v>
      </c>
      <c r="H42" s="137">
        <v>0</v>
      </c>
      <c r="I42" s="137">
        <v>0</v>
      </c>
      <c r="J42" s="139">
        <v>0</v>
      </c>
    </row>
    <row r="43" spans="2:10">
      <c r="B43" s="135">
        <v>44406</v>
      </c>
      <c r="C43" s="136">
        <v>44407</v>
      </c>
      <c r="D43" s="140">
        <v>45108</v>
      </c>
      <c r="E43" s="137">
        <v>3500000</v>
      </c>
      <c r="F43" s="138">
        <v>8.1783000000000001</v>
      </c>
      <c r="G43" s="138">
        <v>8.1889000000000003</v>
      </c>
      <c r="H43" s="137">
        <v>3500000</v>
      </c>
      <c r="I43" s="137">
        <v>3011394641.9400001</v>
      </c>
      <c r="J43" s="139">
        <v>100</v>
      </c>
    </row>
    <row r="44" spans="2:10">
      <c r="B44" s="135"/>
      <c r="C44" s="141"/>
      <c r="D44" s="141"/>
      <c r="E44" s="137"/>
      <c r="F44" s="138"/>
      <c r="G44" s="138"/>
      <c r="H44" s="137"/>
      <c r="I44" s="137"/>
      <c r="J44" s="139"/>
    </row>
    <row r="45" spans="2:10">
      <c r="B45" s="129" t="s">
        <v>30</v>
      </c>
      <c r="C45" s="130" t="s">
        <v>30</v>
      </c>
      <c r="D45" s="131">
        <v>45658</v>
      </c>
      <c r="E45" s="132">
        <v>28010000</v>
      </c>
      <c r="F45" s="133">
        <v>8.5330023656331715</v>
      </c>
      <c r="G45" s="133">
        <v>8.5443773814364494</v>
      </c>
      <c r="H45" s="132">
        <v>25188466</v>
      </c>
      <c r="I45" s="132">
        <v>18970293816.82</v>
      </c>
      <c r="J45" s="134">
        <v>89.926690467690108</v>
      </c>
    </row>
    <row r="46" spans="2:10">
      <c r="B46" s="135">
        <v>44378</v>
      </c>
      <c r="C46" s="136">
        <v>44379</v>
      </c>
      <c r="D46" s="136">
        <v>45658</v>
      </c>
      <c r="E46" s="137">
        <v>5000000</v>
      </c>
      <c r="F46" s="138">
        <v>8.4275000000000002</v>
      </c>
      <c r="G46" s="138">
        <v>8.4423999999999992</v>
      </c>
      <c r="H46" s="137">
        <v>4332600</v>
      </c>
      <c r="I46" s="137">
        <v>3265122445.3099999</v>
      </c>
      <c r="J46" s="139">
        <v>86.652000000000001</v>
      </c>
    </row>
    <row r="47" spans="2:10">
      <c r="B47" s="135">
        <v>44378</v>
      </c>
      <c r="C47" s="136">
        <v>44382</v>
      </c>
      <c r="D47" s="136">
        <v>45658</v>
      </c>
      <c r="E47" s="137">
        <v>1100000</v>
      </c>
      <c r="F47" s="138">
        <v>8.4275000000000002</v>
      </c>
      <c r="G47" s="138">
        <v>8.4275000000000002</v>
      </c>
      <c r="H47" s="137">
        <v>1085624</v>
      </c>
      <c r="I47" s="137">
        <v>818408750.62</v>
      </c>
      <c r="J47" s="139">
        <v>98.693090909090913</v>
      </c>
    </row>
    <row r="48" spans="2:10">
      <c r="B48" s="135">
        <v>44385</v>
      </c>
      <c r="C48" s="136">
        <v>44386</v>
      </c>
      <c r="D48" s="136">
        <v>45658</v>
      </c>
      <c r="E48" s="137">
        <v>6000000</v>
      </c>
      <c r="F48" s="138">
        <v>8.5614000000000008</v>
      </c>
      <c r="G48" s="138">
        <v>8.5822000000000003</v>
      </c>
      <c r="H48" s="137">
        <v>6000000</v>
      </c>
      <c r="I48" s="137">
        <v>4509581290.5900002</v>
      </c>
      <c r="J48" s="139">
        <v>100</v>
      </c>
    </row>
    <row r="49" spans="2:10">
      <c r="B49" s="135">
        <v>44385</v>
      </c>
      <c r="C49" s="136">
        <v>44389</v>
      </c>
      <c r="D49" s="136">
        <v>45658</v>
      </c>
      <c r="E49" s="137">
        <v>1320000</v>
      </c>
      <c r="F49" s="138">
        <v>8.5614000000000008</v>
      </c>
      <c r="G49" s="138">
        <v>8.5614000000000008</v>
      </c>
      <c r="H49" s="137">
        <v>475249</v>
      </c>
      <c r="I49" s="137">
        <v>357312468.97000003</v>
      </c>
      <c r="J49" s="139">
        <v>36.003712121212125</v>
      </c>
    </row>
    <row r="50" spans="2:10">
      <c r="B50" s="135">
        <v>44392</v>
      </c>
      <c r="C50" s="136">
        <v>44393</v>
      </c>
      <c r="D50" s="136">
        <v>45658</v>
      </c>
      <c r="E50" s="137">
        <v>6000000</v>
      </c>
      <c r="F50" s="138">
        <v>8.5744000000000007</v>
      </c>
      <c r="G50" s="138">
        <v>8.5833999999999993</v>
      </c>
      <c r="H50" s="137">
        <v>6000000</v>
      </c>
      <c r="I50" s="137">
        <v>4515063860.9300003</v>
      </c>
      <c r="J50" s="139">
        <v>100</v>
      </c>
    </row>
    <row r="51" spans="2:10">
      <c r="B51" s="135">
        <v>44392</v>
      </c>
      <c r="C51" s="136">
        <v>44396</v>
      </c>
      <c r="D51" s="136">
        <v>45658</v>
      </c>
      <c r="E51" s="137">
        <v>1320000</v>
      </c>
      <c r="F51" s="138">
        <v>8.5744000000000007</v>
      </c>
      <c r="G51" s="138">
        <v>8.5744000000000007</v>
      </c>
      <c r="H51" s="137">
        <v>1319993</v>
      </c>
      <c r="I51" s="137">
        <v>993635046.36000001</v>
      </c>
      <c r="J51" s="139">
        <v>99.999469696969697</v>
      </c>
    </row>
    <row r="52" spans="2:10">
      <c r="B52" s="135">
        <v>44399</v>
      </c>
      <c r="C52" s="136">
        <v>44400</v>
      </c>
      <c r="D52" s="136">
        <v>45658</v>
      </c>
      <c r="E52" s="137">
        <v>3500000</v>
      </c>
      <c r="F52" s="138">
        <v>8.4168000000000003</v>
      </c>
      <c r="G52" s="138">
        <v>8.4250000000000007</v>
      </c>
      <c r="H52" s="137">
        <v>2975000</v>
      </c>
      <c r="I52" s="137">
        <v>2253595379.4499998</v>
      </c>
      <c r="J52" s="139">
        <v>85</v>
      </c>
    </row>
    <row r="53" spans="2:10">
      <c r="B53" s="135">
        <v>44399</v>
      </c>
      <c r="C53" s="136">
        <v>44403</v>
      </c>
      <c r="D53" s="136">
        <v>45658</v>
      </c>
      <c r="E53" s="137">
        <v>770000</v>
      </c>
      <c r="F53" s="138">
        <v>8.4168000000000003</v>
      </c>
      <c r="G53" s="138">
        <v>8.4168000000000003</v>
      </c>
      <c r="H53" s="137">
        <v>0</v>
      </c>
      <c r="I53" s="137">
        <v>0</v>
      </c>
      <c r="J53" s="139">
        <v>0</v>
      </c>
    </row>
    <row r="54" spans="2:10">
      <c r="B54" s="135">
        <v>44406</v>
      </c>
      <c r="C54" s="136">
        <v>44407</v>
      </c>
      <c r="D54" s="140">
        <v>45658</v>
      </c>
      <c r="E54" s="137">
        <v>3000000</v>
      </c>
      <c r="F54" s="138">
        <v>8.6776</v>
      </c>
      <c r="G54" s="138">
        <v>8.6838999999999995</v>
      </c>
      <c r="H54" s="137">
        <v>3000000</v>
      </c>
      <c r="I54" s="137">
        <v>2257574574.5900002</v>
      </c>
      <c r="J54" s="139">
        <v>100</v>
      </c>
    </row>
    <row r="55" spans="2:10">
      <c r="B55" s="135"/>
      <c r="C55" s="141"/>
      <c r="D55" s="141"/>
      <c r="E55" s="137"/>
      <c r="F55" s="138"/>
      <c r="G55" s="138"/>
      <c r="H55" s="137"/>
      <c r="I55" s="137"/>
      <c r="J55" s="139"/>
    </row>
    <row r="56" spans="2:10">
      <c r="B56" s="108" t="s">
        <v>11</v>
      </c>
      <c r="C56" s="108" t="s">
        <v>30</v>
      </c>
      <c r="D56" s="108"/>
      <c r="E56" s="109">
        <v>7669000</v>
      </c>
      <c r="F56" s="110" t="s">
        <v>30</v>
      </c>
      <c r="G56" s="110" t="s">
        <v>30</v>
      </c>
      <c r="H56" s="109">
        <v>7025454</v>
      </c>
      <c r="I56" s="109">
        <v>29312696192.149994</v>
      </c>
      <c r="J56" s="144">
        <v>91.608475681314388</v>
      </c>
    </row>
    <row r="57" spans="2:10">
      <c r="B57" s="129" t="s">
        <v>30</v>
      </c>
      <c r="C57" s="130" t="s">
        <v>30</v>
      </c>
      <c r="D57" s="131">
        <v>45519</v>
      </c>
      <c r="E57" s="132">
        <v>1525000</v>
      </c>
      <c r="F57" s="133">
        <v>3.2742976429981283</v>
      </c>
      <c r="G57" s="133">
        <v>3.2742976429981283</v>
      </c>
      <c r="H57" s="132">
        <v>1338310</v>
      </c>
      <c r="I57" s="132">
        <v>5271669476.4200001</v>
      </c>
      <c r="J57" s="134">
        <v>87.758032786885238</v>
      </c>
    </row>
    <row r="58" spans="2:10">
      <c r="B58" s="135">
        <v>44383</v>
      </c>
      <c r="C58" s="136">
        <v>44384</v>
      </c>
      <c r="D58" s="136">
        <v>45519</v>
      </c>
      <c r="E58" s="137">
        <v>915000</v>
      </c>
      <c r="F58" s="138">
        <v>3.3140000000000001</v>
      </c>
      <c r="G58" s="138">
        <v>3.3140000000000001</v>
      </c>
      <c r="H58" s="137">
        <v>750000</v>
      </c>
      <c r="I58" s="137">
        <v>2946139436.9899998</v>
      </c>
      <c r="J58" s="139">
        <v>81.967213114754102</v>
      </c>
    </row>
    <row r="59" spans="2:10">
      <c r="B59" s="135">
        <v>44397</v>
      </c>
      <c r="C59" s="136">
        <v>44398</v>
      </c>
      <c r="D59" s="140">
        <v>45519</v>
      </c>
      <c r="E59" s="137">
        <v>610000</v>
      </c>
      <c r="F59" s="138">
        <v>3.2240000000000002</v>
      </c>
      <c r="G59" s="138">
        <v>3.2240000000000002</v>
      </c>
      <c r="H59" s="137">
        <v>588310</v>
      </c>
      <c r="I59" s="137">
        <v>2325530039.4299998</v>
      </c>
      <c r="J59" s="139">
        <v>96.444262295081955</v>
      </c>
    </row>
    <row r="60" spans="2:10">
      <c r="B60" s="135"/>
      <c r="C60" s="141"/>
      <c r="D60" s="141"/>
      <c r="E60" s="137"/>
      <c r="F60" s="138"/>
      <c r="G60" s="138"/>
      <c r="H60" s="137"/>
      <c r="I60" s="137"/>
      <c r="J60" s="139"/>
    </row>
    <row r="61" spans="2:10">
      <c r="B61" s="129" t="s">
        <v>30</v>
      </c>
      <c r="C61" s="130" t="s">
        <v>30</v>
      </c>
      <c r="D61" s="131">
        <v>46249</v>
      </c>
      <c r="E61" s="132">
        <v>1220000</v>
      </c>
      <c r="F61" s="133">
        <v>3.7918886442248421</v>
      </c>
      <c r="G61" s="133">
        <v>3.7918886442248421</v>
      </c>
      <c r="H61" s="132">
        <v>1055438</v>
      </c>
      <c r="I61" s="132">
        <v>4247863450.9899998</v>
      </c>
      <c r="J61" s="134">
        <v>86.51131147540984</v>
      </c>
    </row>
    <row r="62" spans="2:10">
      <c r="B62" s="135">
        <v>44390</v>
      </c>
      <c r="C62" s="136">
        <v>44391</v>
      </c>
      <c r="D62" s="136">
        <v>46249</v>
      </c>
      <c r="E62" s="137">
        <v>610000</v>
      </c>
      <c r="F62" s="138">
        <v>3.7665000000000002</v>
      </c>
      <c r="G62" s="138">
        <v>3.7665000000000002</v>
      </c>
      <c r="H62" s="137">
        <v>555438</v>
      </c>
      <c r="I62" s="137">
        <v>2232022444.02</v>
      </c>
      <c r="J62" s="139">
        <v>91.055409836065564</v>
      </c>
    </row>
    <row r="63" spans="2:10">
      <c r="B63" s="135">
        <v>44404</v>
      </c>
      <c r="C63" s="136">
        <v>44405</v>
      </c>
      <c r="D63" s="140">
        <v>46249</v>
      </c>
      <c r="E63" s="137">
        <v>610000</v>
      </c>
      <c r="F63" s="138">
        <v>3.82</v>
      </c>
      <c r="G63" s="138">
        <v>3.82</v>
      </c>
      <c r="H63" s="137">
        <v>500000</v>
      </c>
      <c r="I63" s="137">
        <v>2015841006.97</v>
      </c>
      <c r="J63" s="139">
        <v>81.967213114754102</v>
      </c>
    </row>
    <row r="64" spans="2:10">
      <c r="B64" s="135"/>
      <c r="C64" s="141"/>
      <c r="D64" s="141"/>
      <c r="E64" s="137"/>
      <c r="F64" s="138"/>
      <c r="G64" s="138"/>
      <c r="H64" s="137"/>
      <c r="I64" s="137"/>
      <c r="J64" s="139"/>
    </row>
    <row r="65" spans="2:10">
      <c r="B65" s="129" t="s">
        <v>30</v>
      </c>
      <c r="C65" s="130" t="s">
        <v>30</v>
      </c>
      <c r="D65" s="131">
        <v>46980</v>
      </c>
      <c r="E65" s="132">
        <v>1586000</v>
      </c>
      <c r="F65" s="133">
        <v>3.8884651453820291</v>
      </c>
      <c r="G65" s="133">
        <v>3.8884651453820291</v>
      </c>
      <c r="H65" s="132">
        <v>1573987</v>
      </c>
      <c r="I65" s="132">
        <v>6486976663.2199993</v>
      </c>
      <c r="J65" s="134">
        <v>99.242559899117282</v>
      </c>
    </row>
    <row r="66" spans="2:10">
      <c r="B66" s="135">
        <v>44383</v>
      </c>
      <c r="C66" s="136">
        <v>44384</v>
      </c>
      <c r="D66" s="136">
        <v>46980</v>
      </c>
      <c r="E66" s="137">
        <v>300000</v>
      </c>
      <c r="F66" s="138">
        <v>3.96</v>
      </c>
      <c r="G66" s="138">
        <v>3.96</v>
      </c>
      <c r="H66" s="137">
        <v>288000</v>
      </c>
      <c r="I66" s="137">
        <v>1178386805.03</v>
      </c>
      <c r="J66" s="139">
        <v>96</v>
      </c>
    </row>
    <row r="67" spans="2:10">
      <c r="B67" s="135">
        <v>44383</v>
      </c>
      <c r="C67" s="136">
        <v>44385</v>
      </c>
      <c r="D67" s="136">
        <v>46980</v>
      </c>
      <c r="E67" s="137">
        <v>66000</v>
      </c>
      <c r="F67" s="138">
        <v>3.96</v>
      </c>
      <c r="G67" s="138">
        <v>3.96</v>
      </c>
      <c r="H67" s="137">
        <v>65990</v>
      </c>
      <c r="I67" s="137">
        <v>270099820.04000002</v>
      </c>
      <c r="J67" s="139">
        <v>99.984848484848484</v>
      </c>
    </row>
    <row r="68" spans="2:10">
      <c r="B68" s="135">
        <v>44397</v>
      </c>
      <c r="C68" s="136">
        <v>44398</v>
      </c>
      <c r="D68" s="136">
        <v>46980</v>
      </c>
      <c r="E68" s="137">
        <v>1000000</v>
      </c>
      <c r="F68" s="138">
        <v>3.8679000000000001</v>
      </c>
      <c r="G68" s="138">
        <v>3.8679000000000001</v>
      </c>
      <c r="H68" s="137">
        <v>1000000</v>
      </c>
      <c r="I68" s="137">
        <v>4129621031.9899998</v>
      </c>
      <c r="J68" s="139">
        <v>100</v>
      </c>
    </row>
    <row r="69" spans="2:10">
      <c r="B69" s="135">
        <v>44397</v>
      </c>
      <c r="C69" s="136">
        <v>44399</v>
      </c>
      <c r="D69" s="140">
        <v>46980</v>
      </c>
      <c r="E69" s="137">
        <v>220000</v>
      </c>
      <c r="F69" s="138">
        <v>3.8679000000000001</v>
      </c>
      <c r="G69" s="138">
        <v>3.8679000000000001</v>
      </c>
      <c r="H69" s="137">
        <v>219997</v>
      </c>
      <c r="I69" s="137">
        <v>908869006.15999997</v>
      </c>
      <c r="J69" s="139">
        <v>99.998636363636365</v>
      </c>
    </row>
    <row r="70" spans="2:10">
      <c r="B70" s="135"/>
      <c r="C70" s="141"/>
      <c r="D70" s="141"/>
      <c r="E70" s="137"/>
      <c r="F70" s="138"/>
      <c r="G70" s="138"/>
      <c r="H70" s="137"/>
      <c r="I70" s="137"/>
      <c r="J70" s="139"/>
    </row>
    <row r="71" spans="2:10">
      <c r="B71" s="129" t="s">
        <v>30</v>
      </c>
      <c r="C71" s="130" t="s">
        <v>30</v>
      </c>
      <c r="D71" s="131">
        <v>47710</v>
      </c>
      <c r="E71" s="132">
        <v>1597000</v>
      </c>
      <c r="F71" s="133">
        <v>4.1719674806174014</v>
      </c>
      <c r="G71" s="133">
        <v>4.1719674806174014</v>
      </c>
      <c r="H71" s="132">
        <v>1511701</v>
      </c>
      <c r="I71" s="132">
        <v>6269323699.75</v>
      </c>
      <c r="J71" s="134">
        <v>94.658797745773327</v>
      </c>
    </row>
    <row r="72" spans="2:10">
      <c r="B72" s="135">
        <v>44376</v>
      </c>
      <c r="C72" s="136">
        <v>44378</v>
      </c>
      <c r="D72" s="136">
        <v>47710</v>
      </c>
      <c r="E72" s="137">
        <v>11000</v>
      </c>
      <c r="F72" s="138">
        <v>4.0179999999999998</v>
      </c>
      <c r="G72" s="138">
        <v>4.0179999999999998</v>
      </c>
      <c r="H72" s="137">
        <v>0</v>
      </c>
      <c r="I72" s="137">
        <v>0</v>
      </c>
      <c r="J72" s="139">
        <v>0</v>
      </c>
    </row>
    <row r="73" spans="2:10">
      <c r="B73" s="135">
        <v>44390</v>
      </c>
      <c r="C73" s="136">
        <v>44391</v>
      </c>
      <c r="D73" s="136">
        <v>47710</v>
      </c>
      <c r="E73" s="137">
        <v>1000000</v>
      </c>
      <c r="F73" s="138">
        <v>4.1825000000000001</v>
      </c>
      <c r="G73" s="138">
        <v>4.1825000000000001</v>
      </c>
      <c r="H73" s="137">
        <v>1000000</v>
      </c>
      <c r="I73" s="137">
        <v>4139420914.9699998</v>
      </c>
      <c r="J73" s="139">
        <v>100</v>
      </c>
    </row>
    <row r="74" spans="2:10">
      <c r="B74" s="135">
        <v>44390</v>
      </c>
      <c r="C74" s="136">
        <v>44392</v>
      </c>
      <c r="D74" s="136">
        <v>47710</v>
      </c>
      <c r="E74" s="137">
        <v>220000</v>
      </c>
      <c r="F74" s="138">
        <v>4.1825000000000001</v>
      </c>
      <c r="G74" s="138">
        <v>4.1825000000000001</v>
      </c>
      <c r="H74" s="137">
        <v>216301</v>
      </c>
      <c r="I74" s="137">
        <v>895664029.95000005</v>
      </c>
      <c r="J74" s="139">
        <v>98.318636363636372</v>
      </c>
    </row>
    <row r="75" spans="2:10">
      <c r="B75" s="135">
        <v>44404</v>
      </c>
      <c r="C75" s="136">
        <v>44405</v>
      </c>
      <c r="D75" s="136">
        <v>47710</v>
      </c>
      <c r="E75" s="137">
        <v>300000</v>
      </c>
      <c r="F75" s="138">
        <v>4.1289999999999996</v>
      </c>
      <c r="G75" s="138">
        <v>4.1289999999999996</v>
      </c>
      <c r="H75" s="137">
        <v>295400</v>
      </c>
      <c r="I75" s="137">
        <v>1234238754.8299999</v>
      </c>
      <c r="J75" s="139">
        <v>98.466666666666669</v>
      </c>
    </row>
    <row r="76" spans="2:10">
      <c r="B76" s="135">
        <v>44404</v>
      </c>
      <c r="C76" s="136">
        <v>44406</v>
      </c>
      <c r="D76" s="140">
        <v>47710</v>
      </c>
      <c r="E76" s="137">
        <v>66000</v>
      </c>
      <c r="F76" s="138">
        <v>4.1289999999999996</v>
      </c>
      <c r="G76" s="138">
        <v>4.1289999999999996</v>
      </c>
      <c r="H76" s="137">
        <v>0</v>
      </c>
      <c r="I76" s="137">
        <v>0</v>
      </c>
      <c r="J76" s="139">
        <v>0</v>
      </c>
    </row>
    <row r="77" spans="2:10">
      <c r="B77" s="135"/>
      <c r="C77" s="141"/>
      <c r="D77" s="141"/>
      <c r="E77" s="137"/>
      <c r="F77" s="138"/>
      <c r="G77" s="138"/>
      <c r="H77" s="137"/>
      <c r="I77" s="137"/>
      <c r="J77" s="139"/>
    </row>
    <row r="78" spans="2:10">
      <c r="B78" s="129" t="s">
        <v>30</v>
      </c>
      <c r="C78" s="130" t="s">
        <v>30</v>
      </c>
      <c r="D78" s="131">
        <v>51363</v>
      </c>
      <c r="E78" s="132">
        <v>122000</v>
      </c>
      <c r="F78" s="133">
        <v>4.2737447913041926</v>
      </c>
      <c r="G78" s="133">
        <v>4.2737447913041926</v>
      </c>
      <c r="H78" s="132">
        <v>121780</v>
      </c>
      <c r="I78" s="132">
        <v>541958945.41999996</v>
      </c>
      <c r="J78" s="134">
        <v>99.819672131147541</v>
      </c>
    </row>
    <row r="79" spans="2:10">
      <c r="B79" s="135">
        <v>44383</v>
      </c>
      <c r="C79" s="136">
        <v>44384</v>
      </c>
      <c r="D79" s="136">
        <v>51363</v>
      </c>
      <c r="E79" s="137">
        <v>50000</v>
      </c>
      <c r="F79" s="138">
        <v>4.3089000000000004</v>
      </c>
      <c r="G79" s="138">
        <v>4.3089000000000004</v>
      </c>
      <c r="H79" s="137">
        <v>50000</v>
      </c>
      <c r="I79" s="137">
        <v>221125875.72</v>
      </c>
      <c r="J79" s="139">
        <v>100</v>
      </c>
    </row>
    <row r="80" spans="2:10">
      <c r="B80" s="135">
        <v>44383</v>
      </c>
      <c r="C80" s="136">
        <v>44385</v>
      </c>
      <c r="D80" s="136">
        <v>51363</v>
      </c>
      <c r="E80" s="137">
        <v>11000</v>
      </c>
      <c r="F80" s="138">
        <v>4.3089000000000004</v>
      </c>
      <c r="G80" s="138">
        <v>4.3089000000000004</v>
      </c>
      <c r="H80" s="137">
        <v>10997</v>
      </c>
      <c r="I80" s="137">
        <v>48651929.259999998</v>
      </c>
      <c r="J80" s="139">
        <v>99.972727272727269</v>
      </c>
    </row>
    <row r="81" spans="2:10">
      <c r="B81" s="135">
        <v>44397</v>
      </c>
      <c r="C81" s="136">
        <v>44398</v>
      </c>
      <c r="D81" s="136">
        <v>51363</v>
      </c>
      <c r="E81" s="137">
        <v>50000</v>
      </c>
      <c r="F81" s="138">
        <v>4.2389000000000001</v>
      </c>
      <c r="G81" s="138">
        <v>4.2389000000000001</v>
      </c>
      <c r="H81" s="137">
        <v>50000</v>
      </c>
      <c r="I81" s="137">
        <v>223879280.31999999</v>
      </c>
      <c r="J81" s="139">
        <v>100</v>
      </c>
    </row>
    <row r="82" spans="2:10">
      <c r="B82" s="135">
        <v>44397</v>
      </c>
      <c r="C82" s="136">
        <v>44399</v>
      </c>
      <c r="D82" s="140">
        <v>51363</v>
      </c>
      <c r="E82" s="137">
        <v>11000</v>
      </c>
      <c r="F82" s="138">
        <v>4.2389000000000001</v>
      </c>
      <c r="G82" s="138">
        <v>4.2389000000000001</v>
      </c>
      <c r="H82" s="137">
        <v>10783</v>
      </c>
      <c r="I82" s="137">
        <v>48301860.119999997</v>
      </c>
      <c r="J82" s="139">
        <v>98.027272727272731</v>
      </c>
    </row>
    <row r="83" spans="2:10">
      <c r="B83" s="135"/>
      <c r="C83" s="141"/>
      <c r="D83" s="141"/>
      <c r="E83" s="137"/>
      <c r="F83" s="138"/>
      <c r="G83" s="138"/>
      <c r="H83" s="137"/>
      <c r="I83" s="137"/>
      <c r="J83" s="139"/>
    </row>
    <row r="84" spans="2:10">
      <c r="B84" s="129" t="s">
        <v>30</v>
      </c>
      <c r="C84" s="130" t="s">
        <v>30</v>
      </c>
      <c r="D84" s="131">
        <v>56749</v>
      </c>
      <c r="E84" s="132">
        <v>1619000</v>
      </c>
      <c r="F84" s="133">
        <v>4.4803833594340805</v>
      </c>
      <c r="G84" s="133">
        <v>4.4803833594340805</v>
      </c>
      <c r="H84" s="132">
        <v>1424238</v>
      </c>
      <c r="I84" s="132">
        <v>6494903956.3500004</v>
      </c>
      <c r="J84" s="134">
        <v>87.970228536133405</v>
      </c>
    </row>
    <row r="85" spans="2:10">
      <c r="B85" s="135">
        <v>44376</v>
      </c>
      <c r="C85" s="136">
        <v>44378</v>
      </c>
      <c r="D85" s="136">
        <v>56749</v>
      </c>
      <c r="E85" s="137">
        <v>33000</v>
      </c>
      <c r="F85" s="138">
        <v>4.4139999999999997</v>
      </c>
      <c r="G85" s="138">
        <v>4.4139999999999997</v>
      </c>
      <c r="H85" s="137">
        <v>0</v>
      </c>
      <c r="I85" s="137">
        <v>0</v>
      </c>
      <c r="J85" s="139">
        <v>0</v>
      </c>
    </row>
    <row r="86" spans="2:10">
      <c r="B86" s="135">
        <v>44390</v>
      </c>
      <c r="C86" s="136">
        <v>44391</v>
      </c>
      <c r="D86" s="136">
        <v>56749</v>
      </c>
      <c r="E86" s="137">
        <v>300000</v>
      </c>
      <c r="F86" s="138">
        <v>4.4240000000000004</v>
      </c>
      <c r="G86" s="138">
        <v>4.4240000000000004</v>
      </c>
      <c r="H86" s="137">
        <v>300000</v>
      </c>
      <c r="I86" s="137">
        <v>1374516141.26</v>
      </c>
      <c r="J86" s="139">
        <v>100</v>
      </c>
    </row>
    <row r="87" spans="2:10">
      <c r="B87" s="135">
        <v>44390</v>
      </c>
      <c r="C87" s="136">
        <v>44392</v>
      </c>
      <c r="D87" s="136">
        <v>56749</v>
      </c>
      <c r="E87" s="137">
        <v>66000</v>
      </c>
      <c r="F87" s="138">
        <v>4.4240000000000004</v>
      </c>
      <c r="G87" s="138">
        <v>4.4240000000000004</v>
      </c>
      <c r="H87" s="137">
        <v>65871</v>
      </c>
      <c r="I87" s="137">
        <v>301907495.87</v>
      </c>
      <c r="J87" s="139">
        <v>99.804545454545462</v>
      </c>
    </row>
    <row r="88" spans="2:10">
      <c r="B88" s="135">
        <v>44404</v>
      </c>
      <c r="C88" s="136">
        <v>44405</v>
      </c>
      <c r="D88" s="136">
        <v>56749</v>
      </c>
      <c r="E88" s="137">
        <v>1000000</v>
      </c>
      <c r="F88" s="138">
        <v>4.5</v>
      </c>
      <c r="G88" s="138">
        <v>4.5</v>
      </c>
      <c r="H88" s="137">
        <v>1000000</v>
      </c>
      <c r="I88" s="137">
        <v>4552631241.9499998</v>
      </c>
      <c r="J88" s="139">
        <v>100</v>
      </c>
    </row>
    <row r="89" spans="2:10">
      <c r="B89" s="135">
        <v>44404</v>
      </c>
      <c r="C89" s="136">
        <v>44406</v>
      </c>
      <c r="D89" s="140">
        <v>56749</v>
      </c>
      <c r="E89" s="137">
        <v>220000</v>
      </c>
      <c r="F89" s="138">
        <v>4.5</v>
      </c>
      <c r="G89" s="138">
        <v>4.5</v>
      </c>
      <c r="H89" s="137">
        <v>58367</v>
      </c>
      <c r="I89" s="137">
        <v>265849077.27000001</v>
      </c>
      <c r="J89" s="139">
        <v>26.530454545454546</v>
      </c>
    </row>
    <row r="90" spans="2:10">
      <c r="B90" s="135"/>
      <c r="C90" s="141"/>
      <c r="D90" s="141"/>
      <c r="E90" s="137"/>
      <c r="F90" s="138"/>
      <c r="G90" s="138"/>
      <c r="H90" s="137"/>
      <c r="I90" s="137"/>
      <c r="J90" s="139"/>
    </row>
    <row r="91" spans="2:10">
      <c r="B91" s="108" t="s">
        <v>12</v>
      </c>
      <c r="C91" s="108" t="s">
        <v>30</v>
      </c>
      <c r="D91" s="108"/>
      <c r="E91" s="109">
        <v>5875000</v>
      </c>
      <c r="F91" s="110" t="s">
        <v>30</v>
      </c>
      <c r="G91" s="110" t="s">
        <v>30</v>
      </c>
      <c r="H91" s="109">
        <v>5520126</v>
      </c>
      <c r="I91" s="109">
        <v>5809440894.6400003</v>
      </c>
      <c r="J91" s="144">
        <v>93.959591489361699</v>
      </c>
    </row>
    <row r="92" spans="2:10">
      <c r="B92" s="129" t="s">
        <v>30</v>
      </c>
      <c r="C92" s="130" t="s">
        <v>30</v>
      </c>
      <c r="D92" s="131">
        <v>46388</v>
      </c>
      <c r="E92" s="132">
        <v>3806000</v>
      </c>
      <c r="F92" s="133">
        <v>8.7724636813120043</v>
      </c>
      <c r="G92" s="133">
        <v>8.7867489221658985</v>
      </c>
      <c r="H92" s="132">
        <v>3617147</v>
      </c>
      <c r="I92" s="132">
        <v>3816704990.3500004</v>
      </c>
      <c r="J92" s="134">
        <v>95.03801891749869</v>
      </c>
    </row>
    <row r="93" spans="2:10">
      <c r="B93" s="135">
        <v>44378</v>
      </c>
      <c r="C93" s="136">
        <v>44379</v>
      </c>
      <c r="D93" s="136">
        <v>46388</v>
      </c>
      <c r="E93" s="137">
        <v>500000</v>
      </c>
      <c r="F93" s="138">
        <v>8.6822999999999997</v>
      </c>
      <c r="G93" s="138">
        <v>8.6982999999999997</v>
      </c>
      <c r="H93" s="137">
        <v>453000</v>
      </c>
      <c r="I93" s="137">
        <v>477977089.62</v>
      </c>
      <c r="J93" s="139">
        <v>90.600000000000009</v>
      </c>
    </row>
    <row r="94" spans="2:10">
      <c r="B94" s="135">
        <v>44378</v>
      </c>
      <c r="C94" s="136">
        <v>44382</v>
      </c>
      <c r="D94" s="136">
        <v>46388</v>
      </c>
      <c r="E94" s="137">
        <v>110000</v>
      </c>
      <c r="F94" s="138">
        <v>8.6822999999999997</v>
      </c>
      <c r="G94" s="138">
        <v>8.6822999999999997</v>
      </c>
      <c r="H94" s="137">
        <v>86566</v>
      </c>
      <c r="I94" s="137">
        <v>91369333.650000006</v>
      </c>
      <c r="J94" s="139">
        <v>78.696363636363628</v>
      </c>
    </row>
    <row r="95" spans="2:10">
      <c r="B95" s="135">
        <v>44385</v>
      </c>
      <c r="C95" s="136">
        <v>44386</v>
      </c>
      <c r="D95" s="136">
        <v>46388</v>
      </c>
      <c r="E95" s="137">
        <v>500000</v>
      </c>
      <c r="F95" s="138">
        <v>8.8023000000000007</v>
      </c>
      <c r="G95" s="138">
        <v>8.8127999999999993</v>
      </c>
      <c r="H95" s="137">
        <v>500000</v>
      </c>
      <c r="I95" s="137">
        <v>525887901.69999999</v>
      </c>
      <c r="J95" s="139">
        <v>100</v>
      </c>
    </row>
    <row r="96" spans="2:10">
      <c r="B96" s="135">
        <v>44385</v>
      </c>
      <c r="C96" s="136">
        <v>44389</v>
      </c>
      <c r="D96" s="136">
        <v>46388</v>
      </c>
      <c r="E96" s="137">
        <v>110000</v>
      </c>
      <c r="F96" s="138">
        <v>8.8023000000000007</v>
      </c>
      <c r="G96" s="138">
        <v>8.8023000000000007</v>
      </c>
      <c r="H96" s="137">
        <v>57585</v>
      </c>
      <c r="I96" s="137">
        <v>60586918.159999996</v>
      </c>
      <c r="J96" s="139">
        <v>52.349999999999994</v>
      </c>
    </row>
    <row r="97" spans="2:10">
      <c r="B97" s="135">
        <v>44392</v>
      </c>
      <c r="C97" s="136">
        <v>44393</v>
      </c>
      <c r="D97" s="136">
        <v>46388</v>
      </c>
      <c r="E97" s="137">
        <v>1000000</v>
      </c>
      <c r="F97" s="138">
        <v>8.7658000000000005</v>
      </c>
      <c r="G97" s="138">
        <v>8.7888999999999999</v>
      </c>
      <c r="H97" s="137">
        <v>1000000</v>
      </c>
      <c r="I97" s="137">
        <v>1055083166.88</v>
      </c>
      <c r="J97" s="139">
        <v>100</v>
      </c>
    </row>
    <row r="98" spans="2:10">
      <c r="B98" s="135">
        <v>44392</v>
      </c>
      <c r="C98" s="136">
        <v>44396</v>
      </c>
      <c r="D98" s="136">
        <v>46388</v>
      </c>
      <c r="E98" s="137">
        <v>220000</v>
      </c>
      <c r="F98" s="138">
        <v>8.7658000000000005</v>
      </c>
      <c r="G98" s="138">
        <v>8.7658000000000005</v>
      </c>
      <c r="H98" s="137">
        <v>219996</v>
      </c>
      <c r="I98" s="137">
        <v>232191865.81</v>
      </c>
      <c r="J98" s="139">
        <v>99.99818181818182</v>
      </c>
    </row>
    <row r="99" spans="2:10">
      <c r="B99" s="135">
        <v>44399</v>
      </c>
      <c r="C99" s="136">
        <v>44400</v>
      </c>
      <c r="D99" s="136">
        <v>46388</v>
      </c>
      <c r="E99" s="137">
        <v>300000</v>
      </c>
      <c r="F99" s="138">
        <v>8.6859999999999999</v>
      </c>
      <c r="G99" s="138">
        <v>8.6989000000000001</v>
      </c>
      <c r="H99" s="137">
        <v>300000</v>
      </c>
      <c r="I99" s="137">
        <v>318065973.5</v>
      </c>
      <c r="J99" s="139">
        <v>100</v>
      </c>
    </row>
    <row r="100" spans="2:10">
      <c r="B100" s="135">
        <v>44399</v>
      </c>
      <c r="C100" s="136">
        <v>44403</v>
      </c>
      <c r="D100" s="136">
        <v>46388</v>
      </c>
      <c r="E100" s="137">
        <v>66000</v>
      </c>
      <c r="F100" s="138">
        <v>8.6859999999999999</v>
      </c>
      <c r="G100" s="138">
        <v>8.6859999999999999</v>
      </c>
      <c r="H100" s="137">
        <v>0</v>
      </c>
      <c r="I100" s="137">
        <v>0</v>
      </c>
      <c r="J100" s="139">
        <v>0</v>
      </c>
    </row>
    <row r="101" spans="2:10">
      <c r="B101" s="135">
        <v>44406</v>
      </c>
      <c r="C101" s="136">
        <v>44407</v>
      </c>
      <c r="D101" s="140">
        <v>46388</v>
      </c>
      <c r="E101" s="137">
        <v>1000000</v>
      </c>
      <c r="F101" s="138">
        <v>8.8386999999999993</v>
      </c>
      <c r="G101" s="138">
        <v>8.8508999999999993</v>
      </c>
      <c r="H101" s="137">
        <v>1000000</v>
      </c>
      <c r="I101" s="137">
        <v>1055542741.03</v>
      </c>
      <c r="J101" s="139">
        <v>100</v>
      </c>
    </row>
    <row r="102" spans="2:10">
      <c r="B102" s="135"/>
      <c r="C102" s="141"/>
      <c r="D102" s="141"/>
      <c r="E102" s="137"/>
      <c r="F102" s="138"/>
      <c r="G102" s="138"/>
      <c r="H102" s="137"/>
      <c r="I102" s="137"/>
      <c r="J102" s="139"/>
    </row>
    <row r="103" spans="2:10">
      <c r="B103" s="129" t="s">
        <v>30</v>
      </c>
      <c r="C103" s="130" t="s">
        <v>30</v>
      </c>
      <c r="D103" s="131">
        <v>47849</v>
      </c>
      <c r="E103" s="132">
        <v>2069000</v>
      </c>
      <c r="F103" s="133">
        <v>9.2878342178050168</v>
      </c>
      <c r="G103" s="133">
        <v>9.2896586675738853</v>
      </c>
      <c r="H103" s="132">
        <v>1902979</v>
      </c>
      <c r="I103" s="132">
        <v>1992735904.29</v>
      </c>
      <c r="J103" s="134">
        <v>91.975785403576609</v>
      </c>
    </row>
    <row r="104" spans="2:10">
      <c r="B104" s="135">
        <v>44378</v>
      </c>
      <c r="C104" s="136">
        <v>44379</v>
      </c>
      <c r="D104" s="136">
        <v>47849</v>
      </c>
      <c r="E104" s="137">
        <v>500000</v>
      </c>
      <c r="F104" s="138">
        <v>9.2080000000000002</v>
      </c>
      <c r="G104" s="138">
        <v>9.2080000000000002</v>
      </c>
      <c r="H104" s="137">
        <v>500000</v>
      </c>
      <c r="I104" s="137">
        <v>524702276</v>
      </c>
      <c r="J104" s="139">
        <v>100</v>
      </c>
    </row>
    <row r="105" spans="2:10">
      <c r="B105" s="135">
        <v>44378</v>
      </c>
      <c r="C105" s="136">
        <v>44382</v>
      </c>
      <c r="D105" s="136">
        <v>47849</v>
      </c>
      <c r="E105" s="137">
        <v>110000</v>
      </c>
      <c r="F105" s="138">
        <v>9.2080000000000002</v>
      </c>
      <c r="G105" s="138">
        <v>9.2080000000000002</v>
      </c>
      <c r="H105" s="137">
        <v>73553</v>
      </c>
      <c r="I105" s="137">
        <v>77213837.599999994</v>
      </c>
      <c r="J105" s="139">
        <v>66.86636363636363</v>
      </c>
    </row>
    <row r="106" spans="2:10">
      <c r="B106" s="135">
        <v>44385</v>
      </c>
      <c r="C106" s="136">
        <v>44386</v>
      </c>
      <c r="D106" s="136">
        <v>47849</v>
      </c>
      <c r="E106" s="137">
        <v>500000</v>
      </c>
      <c r="F106" s="138">
        <v>9.3475000000000001</v>
      </c>
      <c r="G106" s="138">
        <v>9.3478999999999992</v>
      </c>
      <c r="H106" s="137">
        <v>500000</v>
      </c>
      <c r="I106" s="137">
        <v>521317410.75</v>
      </c>
      <c r="J106" s="139">
        <v>100</v>
      </c>
    </row>
    <row r="107" spans="2:10">
      <c r="B107" s="135">
        <v>44385</v>
      </c>
      <c r="C107" s="136">
        <v>44389</v>
      </c>
      <c r="D107" s="136">
        <v>47849</v>
      </c>
      <c r="E107" s="137">
        <v>110000</v>
      </c>
      <c r="F107" s="138">
        <v>9.3475000000000001</v>
      </c>
      <c r="G107" s="138">
        <v>9.3475000000000001</v>
      </c>
      <c r="H107" s="137">
        <v>63433</v>
      </c>
      <c r="I107" s="137">
        <v>66161296.560000002</v>
      </c>
      <c r="J107" s="139">
        <v>57.666363636363641</v>
      </c>
    </row>
    <row r="108" spans="2:10">
      <c r="B108" s="135">
        <v>44392</v>
      </c>
      <c r="C108" s="136">
        <v>44393</v>
      </c>
      <c r="D108" s="136">
        <v>47849</v>
      </c>
      <c r="E108" s="137">
        <v>300000</v>
      </c>
      <c r="F108" s="138">
        <v>9.3005999999999993</v>
      </c>
      <c r="G108" s="138">
        <v>9.3078000000000003</v>
      </c>
      <c r="H108" s="137">
        <v>300000</v>
      </c>
      <c r="I108" s="137">
        <v>314208787.52999997</v>
      </c>
      <c r="J108" s="139">
        <v>100</v>
      </c>
    </row>
    <row r="109" spans="2:10">
      <c r="B109" s="135">
        <v>44392</v>
      </c>
      <c r="C109" s="136">
        <v>44396</v>
      </c>
      <c r="D109" s="136">
        <v>47849</v>
      </c>
      <c r="E109" s="137">
        <v>66000</v>
      </c>
      <c r="F109" s="138">
        <v>9.3005999999999993</v>
      </c>
      <c r="G109" s="138">
        <v>9.3005999999999993</v>
      </c>
      <c r="H109" s="137">
        <v>65993</v>
      </c>
      <c r="I109" s="137">
        <v>69143308.790000007</v>
      </c>
      <c r="J109" s="139">
        <v>99.989393939393949</v>
      </c>
    </row>
    <row r="110" spans="2:10">
      <c r="B110" s="135">
        <v>44399</v>
      </c>
      <c r="C110" s="136">
        <v>44400</v>
      </c>
      <c r="D110" s="136">
        <v>47849</v>
      </c>
      <c r="E110" s="137">
        <v>150000</v>
      </c>
      <c r="F110" s="138">
        <v>9.2696000000000005</v>
      </c>
      <c r="G110" s="138">
        <v>9.27</v>
      </c>
      <c r="H110" s="137">
        <v>150000</v>
      </c>
      <c r="I110" s="137">
        <v>157667742.15000001</v>
      </c>
      <c r="J110" s="139">
        <v>100</v>
      </c>
    </row>
    <row r="111" spans="2:10">
      <c r="B111" s="135">
        <v>44399</v>
      </c>
      <c r="C111" s="136">
        <v>44403</v>
      </c>
      <c r="D111" s="136">
        <v>47849</v>
      </c>
      <c r="E111" s="137">
        <v>33000</v>
      </c>
      <c r="F111" s="138">
        <v>9.2696000000000005</v>
      </c>
      <c r="G111" s="138">
        <v>9.2696000000000005</v>
      </c>
      <c r="H111" s="137">
        <v>0</v>
      </c>
      <c r="I111" s="137">
        <v>0</v>
      </c>
      <c r="J111" s="139">
        <v>0</v>
      </c>
    </row>
    <row r="112" spans="2:10">
      <c r="B112" s="135">
        <v>44406</v>
      </c>
      <c r="C112" s="136">
        <v>44407</v>
      </c>
      <c r="D112" s="140">
        <v>47849</v>
      </c>
      <c r="E112" s="137">
        <v>300000</v>
      </c>
      <c r="F112" s="138">
        <v>9.3297000000000008</v>
      </c>
      <c r="G112" s="138">
        <v>9.3338999999999999</v>
      </c>
      <c r="H112" s="137">
        <v>250000</v>
      </c>
      <c r="I112" s="137">
        <v>262321244.91</v>
      </c>
      <c r="J112" s="139">
        <v>83.333333333333343</v>
      </c>
    </row>
    <row r="113" spans="2:10">
      <c r="B113" s="135"/>
      <c r="C113" s="141"/>
      <c r="D113" s="141"/>
      <c r="E113" s="137"/>
      <c r="F113" s="138"/>
      <c r="G113" s="138"/>
      <c r="H113" s="137"/>
      <c r="I113" s="137"/>
      <c r="J113" s="137"/>
    </row>
    <row r="114" spans="2:10">
      <c r="B114" s="105" t="s">
        <v>31</v>
      </c>
      <c r="C114" s="106" t="s">
        <v>30</v>
      </c>
      <c r="D114" s="106"/>
      <c r="E114" s="106">
        <v>84994000</v>
      </c>
      <c r="F114" s="106"/>
      <c r="G114" s="106"/>
      <c r="H114" s="106">
        <v>71552079</v>
      </c>
      <c r="I114" s="106">
        <v>127483917319.51999</v>
      </c>
      <c r="J114" s="142">
        <v>84.18485893121867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9"/>
  <dimension ref="B1:J104"/>
  <sheetViews>
    <sheetView zoomScale="85" zoomScaleNormal="85" workbookViewId="0"/>
  </sheetViews>
  <sheetFormatPr defaultRowHeight="15"/>
  <cols>
    <col min="2" max="2" width="15.7109375" style="82" customWidth="1"/>
    <col min="3" max="4" width="19.28515625" style="82" bestFit="1" customWidth="1"/>
    <col min="5" max="5" width="12.7109375" style="82" bestFit="1" customWidth="1"/>
    <col min="6" max="6" width="11.85546875" style="82" bestFit="1" customWidth="1"/>
    <col min="7" max="7" width="13.5703125" style="82" bestFit="1" customWidth="1"/>
    <col min="8" max="8" width="12.7109375" style="82" bestFit="1" customWidth="1"/>
    <col min="9" max="9" width="16.5703125" style="82" bestFit="1" customWidth="1"/>
    <col min="10" max="10" width="17.5703125" style="82" bestFit="1" customWidth="1"/>
  </cols>
  <sheetData>
    <row r="1" spans="2:10">
      <c r="B1" s="81" t="s">
        <v>32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8" t="s">
        <v>9</v>
      </c>
      <c r="C5" s="108" t="s">
        <v>30</v>
      </c>
      <c r="D5" s="108"/>
      <c r="E5" s="109">
        <v>10102500</v>
      </c>
      <c r="F5" s="110" t="s">
        <v>30</v>
      </c>
      <c r="G5" s="110" t="s">
        <v>30</v>
      </c>
      <c r="H5" s="109">
        <v>4267329</v>
      </c>
      <c r="I5" s="109">
        <v>46319685488.970001</v>
      </c>
      <c r="J5" s="110">
        <v>42.240326651818854</v>
      </c>
    </row>
    <row r="6" spans="2:10">
      <c r="B6" s="120" t="s">
        <v>30</v>
      </c>
      <c r="C6" s="119" t="s">
        <v>30</v>
      </c>
      <c r="D6" s="146">
        <v>45170</v>
      </c>
      <c r="E6" s="121">
        <v>5147039</v>
      </c>
      <c r="F6" s="122">
        <v>0.16139334771450073</v>
      </c>
      <c r="G6" s="122">
        <v>0.16139334771450073</v>
      </c>
      <c r="H6" s="121">
        <v>2461672</v>
      </c>
      <c r="I6" s="121">
        <v>26906955040.360001</v>
      </c>
      <c r="J6" s="122">
        <v>47.826954487813282</v>
      </c>
    </row>
    <row r="7" spans="2:10">
      <c r="B7" s="123">
        <v>44413</v>
      </c>
      <c r="C7" s="147">
        <v>44414</v>
      </c>
      <c r="D7" s="148">
        <v>45170</v>
      </c>
      <c r="E7" s="125">
        <v>805158</v>
      </c>
      <c r="F7" s="126">
        <v>0.16200000000000001</v>
      </c>
      <c r="G7" s="126">
        <v>0.16200000000000001</v>
      </c>
      <c r="H7" s="125">
        <v>240806</v>
      </c>
      <c r="I7" s="125">
        <v>2626671796.3800001</v>
      </c>
      <c r="J7" s="126">
        <v>29.90791869421902</v>
      </c>
    </row>
    <row r="8" spans="2:10">
      <c r="B8" s="123">
        <v>44420</v>
      </c>
      <c r="C8" s="147">
        <v>44421</v>
      </c>
      <c r="D8" s="148">
        <v>45170</v>
      </c>
      <c r="E8" s="125">
        <v>1130815</v>
      </c>
      <c r="F8" s="126">
        <v>0.16200000000000001</v>
      </c>
      <c r="G8" s="126">
        <v>0.16200000000000001</v>
      </c>
      <c r="H8" s="125">
        <v>514092</v>
      </c>
      <c r="I8" s="125">
        <v>5613400486.6500006</v>
      </c>
      <c r="J8" s="126">
        <v>45.462078235608836</v>
      </c>
    </row>
    <row r="9" spans="2:10">
      <c r="B9" s="123">
        <v>44427</v>
      </c>
      <c r="C9" s="147">
        <v>44428</v>
      </c>
      <c r="D9" s="148">
        <v>45170</v>
      </c>
      <c r="E9" s="125">
        <v>1445099</v>
      </c>
      <c r="F9" s="126">
        <v>0.159</v>
      </c>
      <c r="G9" s="126">
        <v>0.159</v>
      </c>
      <c r="H9" s="125">
        <v>726674</v>
      </c>
      <c r="I9" s="125">
        <v>7943238838.1599998</v>
      </c>
      <c r="J9" s="126">
        <v>50.285412971706435</v>
      </c>
    </row>
    <row r="10" spans="2:10">
      <c r="B10" s="123">
        <v>44434</v>
      </c>
      <c r="C10" s="147">
        <v>44435</v>
      </c>
      <c r="D10" s="147">
        <v>45170</v>
      </c>
      <c r="E10" s="125">
        <v>1765967</v>
      </c>
      <c r="F10" s="126">
        <v>0.16270000000000001</v>
      </c>
      <c r="G10" s="126">
        <v>0.16270000000000001</v>
      </c>
      <c r="H10" s="125">
        <v>980100</v>
      </c>
      <c r="I10" s="125">
        <v>10723643919.17</v>
      </c>
      <c r="J10" s="126">
        <v>55.499338322856538</v>
      </c>
    </row>
    <row r="11" spans="2:10">
      <c r="B11" s="123" t="s">
        <v>30</v>
      </c>
      <c r="C11" s="128" t="s">
        <v>30</v>
      </c>
      <c r="D11" s="128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/>
    </row>
    <row r="12" spans="2:10">
      <c r="B12" s="120" t="s">
        <v>30</v>
      </c>
      <c r="C12" s="119" t="s">
        <v>30</v>
      </c>
      <c r="D12" s="146">
        <v>46631</v>
      </c>
      <c r="E12" s="121">
        <v>4955461</v>
      </c>
      <c r="F12" s="122">
        <v>0.31999999999999995</v>
      </c>
      <c r="G12" s="122">
        <v>0.31999999999999995</v>
      </c>
      <c r="H12" s="121">
        <v>1805657</v>
      </c>
      <c r="I12" s="121">
        <v>19412730448.610001</v>
      </c>
      <c r="J12" s="122">
        <v>36.437719921516887</v>
      </c>
    </row>
    <row r="13" spans="2:10">
      <c r="B13" s="123">
        <v>44413</v>
      </c>
      <c r="C13" s="147">
        <v>44414</v>
      </c>
      <c r="D13" s="148">
        <v>46631</v>
      </c>
      <c r="E13" s="125">
        <v>859842</v>
      </c>
      <c r="F13" s="126">
        <v>0.32</v>
      </c>
      <c r="G13" s="126">
        <v>0.32</v>
      </c>
      <c r="H13" s="125">
        <v>462200</v>
      </c>
      <c r="I13" s="125">
        <v>4961575236.7299995</v>
      </c>
      <c r="J13" s="126">
        <v>53.754061792747962</v>
      </c>
    </row>
    <row r="14" spans="2:10">
      <c r="B14" s="123">
        <v>44420</v>
      </c>
      <c r="C14" s="147">
        <v>44421</v>
      </c>
      <c r="D14" s="148">
        <v>46631</v>
      </c>
      <c r="E14" s="125">
        <v>1119185</v>
      </c>
      <c r="F14" s="126">
        <v>0.32</v>
      </c>
      <c r="G14" s="126">
        <v>0.32</v>
      </c>
      <c r="H14" s="125">
        <v>493095</v>
      </c>
      <c r="I14" s="125">
        <v>5298824506.4200001</v>
      </c>
      <c r="J14" s="126">
        <v>44.058399639023037</v>
      </c>
    </row>
    <row r="15" spans="2:10">
      <c r="B15" s="123">
        <v>44427</v>
      </c>
      <c r="C15" s="147">
        <v>44428</v>
      </c>
      <c r="D15" s="148">
        <v>46631</v>
      </c>
      <c r="E15" s="125">
        <v>1367401</v>
      </c>
      <c r="F15" s="126">
        <v>0.32</v>
      </c>
      <c r="G15" s="126">
        <v>0.32</v>
      </c>
      <c r="H15" s="125">
        <v>446612</v>
      </c>
      <c r="I15" s="125">
        <v>4804398953.25</v>
      </c>
      <c r="J15" s="126">
        <v>32.661377313604426</v>
      </c>
    </row>
    <row r="16" spans="2:10">
      <c r="B16" s="123">
        <v>44434</v>
      </c>
      <c r="C16" s="147">
        <v>44435</v>
      </c>
      <c r="D16" s="147">
        <v>46631</v>
      </c>
      <c r="E16" s="125">
        <v>1609033</v>
      </c>
      <c r="F16" s="126">
        <v>0.32</v>
      </c>
      <c r="G16" s="126">
        <v>0.32</v>
      </c>
      <c r="H16" s="125">
        <v>403750</v>
      </c>
      <c r="I16" s="125">
        <v>4347931752.21</v>
      </c>
      <c r="J16" s="126">
        <v>25.092710963665755</v>
      </c>
    </row>
    <row r="17" spans="2:10">
      <c r="B17" s="123" t="s">
        <v>30</v>
      </c>
      <c r="C17" s="128" t="s">
        <v>30</v>
      </c>
      <c r="D17" s="128" t="s">
        <v>30</v>
      </c>
      <c r="E17" s="125" t="s">
        <v>30</v>
      </c>
      <c r="F17" s="126" t="s">
        <v>30</v>
      </c>
      <c r="G17" s="126" t="s">
        <v>30</v>
      </c>
      <c r="H17" s="125" t="s">
        <v>30</v>
      </c>
      <c r="I17" s="125" t="s">
        <v>30</v>
      </c>
      <c r="J17" s="126"/>
    </row>
    <row r="18" spans="2:10">
      <c r="B18" s="108" t="s">
        <v>10</v>
      </c>
      <c r="C18" s="108" t="s">
        <v>30</v>
      </c>
      <c r="D18" s="108"/>
      <c r="E18" s="109">
        <v>11861000</v>
      </c>
      <c r="F18" s="110" t="s">
        <v>30</v>
      </c>
      <c r="G18" s="110" t="s">
        <v>30</v>
      </c>
      <c r="H18" s="109">
        <v>7858707</v>
      </c>
      <c r="I18" s="109">
        <v>6666796326.7399998</v>
      </c>
      <c r="J18" s="110">
        <v>66.25669842340443</v>
      </c>
    </row>
    <row r="19" spans="2:10">
      <c r="B19" s="120" t="s">
        <v>30</v>
      </c>
      <c r="C19" s="119" t="s">
        <v>30</v>
      </c>
      <c r="D19" s="146">
        <v>44652</v>
      </c>
      <c r="E19" s="121">
        <v>3127500</v>
      </c>
      <c r="F19" s="122">
        <v>7.3497151254158331</v>
      </c>
      <c r="G19" s="122">
        <v>7.3537941616443367</v>
      </c>
      <c r="H19" s="121">
        <v>2150000</v>
      </c>
      <c r="I19" s="121">
        <v>2056325454.24</v>
      </c>
      <c r="J19" s="122">
        <v>68.745003996802552</v>
      </c>
    </row>
    <row r="20" spans="2:10">
      <c r="B20" s="123">
        <v>44406</v>
      </c>
      <c r="C20" s="147">
        <v>44410</v>
      </c>
      <c r="D20" s="148">
        <v>44652</v>
      </c>
      <c r="E20" s="125">
        <v>440000</v>
      </c>
      <c r="F20" s="126">
        <v>6.8898999999999999</v>
      </c>
      <c r="G20" s="126">
        <v>6.8898999999999999</v>
      </c>
      <c r="H20" s="125">
        <v>0</v>
      </c>
      <c r="I20" s="125">
        <v>0</v>
      </c>
      <c r="J20" s="126">
        <v>0</v>
      </c>
    </row>
    <row r="21" spans="2:10">
      <c r="B21" s="123">
        <v>44420</v>
      </c>
      <c r="C21" s="147">
        <v>44421</v>
      </c>
      <c r="D21" s="148">
        <v>44652</v>
      </c>
      <c r="E21" s="125">
        <v>2000000</v>
      </c>
      <c r="F21" s="126">
        <v>7.3358999999999996</v>
      </c>
      <c r="G21" s="126">
        <v>7.34</v>
      </c>
      <c r="H21" s="125">
        <v>2000000</v>
      </c>
      <c r="I21" s="125">
        <v>1912630997.76</v>
      </c>
      <c r="J21" s="126">
        <v>100</v>
      </c>
    </row>
    <row r="22" spans="2:10">
      <c r="B22" s="123">
        <v>44420</v>
      </c>
      <c r="C22" s="147">
        <v>44424</v>
      </c>
      <c r="D22" s="148">
        <v>44652</v>
      </c>
      <c r="E22" s="125">
        <v>500000</v>
      </c>
      <c r="F22" s="126">
        <v>7.3358999999999996</v>
      </c>
      <c r="G22" s="126">
        <v>7.3358999999999996</v>
      </c>
      <c r="H22" s="125">
        <v>0</v>
      </c>
      <c r="I22" s="125">
        <v>0</v>
      </c>
      <c r="J22" s="126">
        <v>0</v>
      </c>
    </row>
    <row r="23" spans="2:10">
      <c r="B23" s="123">
        <v>44434</v>
      </c>
      <c r="C23" s="147">
        <v>44435</v>
      </c>
      <c r="D23" s="148">
        <v>44652</v>
      </c>
      <c r="E23" s="125">
        <v>150000</v>
      </c>
      <c r="F23" s="126">
        <v>7.5335999999999999</v>
      </c>
      <c r="G23" s="126">
        <v>7.5373999999999999</v>
      </c>
      <c r="H23" s="125">
        <v>150000</v>
      </c>
      <c r="I23" s="125">
        <v>143694456.47999999</v>
      </c>
      <c r="J23" s="126">
        <v>100</v>
      </c>
    </row>
    <row r="24" spans="2:10">
      <c r="B24" s="123">
        <v>44434</v>
      </c>
      <c r="C24" s="147">
        <v>44438</v>
      </c>
      <c r="D24" s="147">
        <v>44652</v>
      </c>
      <c r="E24" s="125">
        <v>37500</v>
      </c>
      <c r="F24" s="126">
        <v>7.5335999999999999</v>
      </c>
      <c r="G24" s="126">
        <v>7.5335999999999999</v>
      </c>
      <c r="H24" s="125">
        <v>0</v>
      </c>
      <c r="I24" s="125">
        <v>0</v>
      </c>
      <c r="J24" s="126">
        <v>0</v>
      </c>
    </row>
    <row r="25" spans="2:10">
      <c r="B25" s="123" t="s">
        <v>30</v>
      </c>
      <c r="C25" s="128" t="s">
        <v>30</v>
      </c>
      <c r="D25" s="128" t="s">
        <v>30</v>
      </c>
      <c r="E25" s="125" t="s">
        <v>30</v>
      </c>
      <c r="F25" s="126" t="s">
        <v>30</v>
      </c>
      <c r="G25" s="126" t="s">
        <v>30</v>
      </c>
      <c r="H25" s="125" t="s">
        <v>30</v>
      </c>
      <c r="I25" s="125" t="s">
        <v>30</v>
      </c>
      <c r="J25" s="126"/>
    </row>
    <row r="26" spans="2:10">
      <c r="B26" s="120" t="s">
        <v>30</v>
      </c>
      <c r="C26" s="119" t="s">
        <v>30</v>
      </c>
      <c r="D26" s="146">
        <v>44835</v>
      </c>
      <c r="E26" s="121">
        <v>200000</v>
      </c>
      <c r="F26" s="122">
        <v>0</v>
      </c>
      <c r="G26" s="122">
        <v>0</v>
      </c>
      <c r="H26" s="121">
        <v>0</v>
      </c>
      <c r="I26" s="121">
        <v>0</v>
      </c>
      <c r="J26" s="122">
        <v>0</v>
      </c>
    </row>
    <row r="27" spans="2:10">
      <c r="B27" s="123">
        <v>44413</v>
      </c>
      <c r="C27" s="147">
        <v>44414</v>
      </c>
      <c r="D27" s="148">
        <v>44835</v>
      </c>
      <c r="E27" s="125">
        <v>150000</v>
      </c>
      <c r="F27" s="126">
        <v>0</v>
      </c>
      <c r="G27" s="126">
        <v>0</v>
      </c>
      <c r="H27" s="125">
        <v>0</v>
      </c>
      <c r="I27" s="125">
        <v>0</v>
      </c>
      <c r="J27" s="126">
        <v>0</v>
      </c>
    </row>
    <row r="28" spans="2:10">
      <c r="B28" s="123">
        <v>44427</v>
      </c>
      <c r="C28" s="147">
        <v>44428</v>
      </c>
      <c r="D28" s="147">
        <v>44835</v>
      </c>
      <c r="E28" s="125">
        <v>50000</v>
      </c>
      <c r="F28" s="126">
        <v>0</v>
      </c>
      <c r="G28" s="126">
        <v>0</v>
      </c>
      <c r="H28" s="125">
        <v>0</v>
      </c>
      <c r="I28" s="125">
        <v>0</v>
      </c>
      <c r="J28" s="126">
        <v>0</v>
      </c>
    </row>
    <row r="29" spans="2:10">
      <c r="B29" s="123" t="s">
        <v>30</v>
      </c>
      <c r="C29" s="128" t="s">
        <v>30</v>
      </c>
      <c r="D29" s="128" t="s">
        <v>30</v>
      </c>
      <c r="E29" s="125" t="s">
        <v>30</v>
      </c>
      <c r="F29" s="126" t="s">
        <v>30</v>
      </c>
      <c r="G29" s="126" t="s">
        <v>30</v>
      </c>
      <c r="H29" s="125" t="s">
        <v>30</v>
      </c>
      <c r="I29" s="125" t="s">
        <v>30</v>
      </c>
      <c r="J29" s="126"/>
    </row>
    <row r="30" spans="2:10">
      <c r="B30" s="120" t="s">
        <v>30</v>
      </c>
      <c r="C30" s="119" t="s">
        <v>30</v>
      </c>
      <c r="D30" s="146">
        <v>45108</v>
      </c>
      <c r="E30" s="121">
        <v>4953000</v>
      </c>
      <c r="F30" s="122">
        <v>8.7584539705360065</v>
      </c>
      <c r="G30" s="122">
        <v>8.7630532788063746</v>
      </c>
      <c r="H30" s="121">
        <v>3381352</v>
      </c>
      <c r="I30" s="121">
        <v>2889704927.2399993</v>
      </c>
      <c r="J30" s="122">
        <v>68.268766404199482</v>
      </c>
    </row>
    <row r="31" spans="2:10">
      <c r="B31" s="123">
        <v>44406</v>
      </c>
      <c r="C31" s="147">
        <v>44410</v>
      </c>
      <c r="D31" s="148">
        <v>45108</v>
      </c>
      <c r="E31" s="125">
        <v>770000</v>
      </c>
      <c r="F31" s="126">
        <v>8.1783000000000001</v>
      </c>
      <c r="G31" s="126">
        <v>8.1783000000000001</v>
      </c>
      <c r="H31" s="125">
        <v>0</v>
      </c>
      <c r="I31" s="125">
        <v>0</v>
      </c>
      <c r="J31" s="126">
        <v>0</v>
      </c>
    </row>
    <row r="32" spans="2:10">
      <c r="B32" s="123">
        <v>44413</v>
      </c>
      <c r="C32" s="147">
        <v>44414</v>
      </c>
      <c r="D32" s="148">
        <v>45108</v>
      </c>
      <c r="E32" s="125">
        <v>150000</v>
      </c>
      <c r="F32" s="126">
        <v>8.5371000000000006</v>
      </c>
      <c r="G32" s="126">
        <v>8.5470000000000006</v>
      </c>
      <c r="H32" s="125">
        <v>150000</v>
      </c>
      <c r="I32" s="125">
        <v>128453600.83</v>
      </c>
      <c r="J32" s="126">
        <v>100</v>
      </c>
    </row>
    <row r="33" spans="2:10">
      <c r="B33" s="123">
        <v>44413</v>
      </c>
      <c r="C33" s="147">
        <v>44417</v>
      </c>
      <c r="D33" s="148">
        <v>45108</v>
      </c>
      <c r="E33" s="125">
        <v>33000</v>
      </c>
      <c r="F33" s="126">
        <v>8.5371000000000006</v>
      </c>
      <c r="G33" s="126">
        <v>8.5371000000000006</v>
      </c>
      <c r="H33" s="125">
        <v>0</v>
      </c>
      <c r="I33" s="125">
        <v>0</v>
      </c>
      <c r="J33" s="126">
        <v>0</v>
      </c>
    </row>
    <row r="34" spans="2:10">
      <c r="B34" s="123">
        <v>44420</v>
      </c>
      <c r="C34" s="147">
        <v>44421</v>
      </c>
      <c r="D34" s="148">
        <v>45108</v>
      </c>
      <c r="E34" s="125">
        <v>3000000</v>
      </c>
      <c r="F34" s="126">
        <v>8.7492999999999999</v>
      </c>
      <c r="G34" s="126">
        <v>8.7538999999999998</v>
      </c>
      <c r="H34" s="125">
        <v>3000000</v>
      </c>
      <c r="I34" s="125">
        <v>2563857169.6199999</v>
      </c>
      <c r="J34" s="126">
        <v>100</v>
      </c>
    </row>
    <row r="35" spans="2:10">
      <c r="B35" s="123">
        <v>44420</v>
      </c>
      <c r="C35" s="147">
        <v>44424</v>
      </c>
      <c r="D35" s="148">
        <v>45108</v>
      </c>
      <c r="E35" s="125">
        <v>750000</v>
      </c>
      <c r="F35" s="126">
        <v>8.7492999999999999</v>
      </c>
      <c r="G35" s="126">
        <v>8.7492999999999999</v>
      </c>
      <c r="H35" s="125">
        <v>0</v>
      </c>
      <c r="I35" s="125">
        <v>0</v>
      </c>
      <c r="J35" s="126">
        <v>0</v>
      </c>
    </row>
    <row r="36" spans="2:10">
      <c r="B36" s="123">
        <v>44427</v>
      </c>
      <c r="C36" s="147">
        <v>44428</v>
      </c>
      <c r="D36" s="148">
        <v>45108</v>
      </c>
      <c r="E36" s="125">
        <v>50000</v>
      </c>
      <c r="F36" s="126">
        <v>9.1949000000000005</v>
      </c>
      <c r="G36" s="126">
        <v>9.1998999999999995</v>
      </c>
      <c r="H36" s="125">
        <v>50000</v>
      </c>
      <c r="I36" s="125">
        <v>42478950.039999999</v>
      </c>
      <c r="J36" s="126">
        <v>100</v>
      </c>
    </row>
    <row r="37" spans="2:10">
      <c r="B37" s="123">
        <v>44427</v>
      </c>
      <c r="C37" s="147">
        <v>44431</v>
      </c>
      <c r="D37" s="148">
        <v>45108</v>
      </c>
      <c r="E37" s="125">
        <v>12500</v>
      </c>
      <c r="F37" s="126">
        <v>9.1949000000000005</v>
      </c>
      <c r="G37" s="126">
        <v>9.1949000000000005</v>
      </c>
      <c r="H37" s="125">
        <v>7069</v>
      </c>
      <c r="I37" s="125">
        <v>6007778.8899999997</v>
      </c>
      <c r="J37" s="126">
        <v>56.552</v>
      </c>
    </row>
    <row r="38" spans="2:10">
      <c r="B38" s="123">
        <v>44434</v>
      </c>
      <c r="C38" s="147">
        <v>44435</v>
      </c>
      <c r="D38" s="148">
        <v>45108</v>
      </c>
      <c r="E38" s="125">
        <v>150000</v>
      </c>
      <c r="F38" s="126">
        <v>8.9649000000000001</v>
      </c>
      <c r="G38" s="126">
        <v>8.9649999999999999</v>
      </c>
      <c r="H38" s="125">
        <v>150000</v>
      </c>
      <c r="I38" s="125">
        <v>128153921.16</v>
      </c>
      <c r="J38" s="126">
        <v>100</v>
      </c>
    </row>
    <row r="39" spans="2:10">
      <c r="B39" s="123">
        <v>44434</v>
      </c>
      <c r="C39" s="147">
        <v>44438</v>
      </c>
      <c r="D39" s="147">
        <v>45108</v>
      </c>
      <c r="E39" s="125">
        <v>37500</v>
      </c>
      <c r="F39" s="126">
        <v>8.9649000000000001</v>
      </c>
      <c r="G39" s="126">
        <v>8.9649000000000001</v>
      </c>
      <c r="H39" s="125">
        <v>24283</v>
      </c>
      <c r="I39" s="125">
        <v>20753506.699999999</v>
      </c>
      <c r="J39" s="126">
        <v>64.754666666666665</v>
      </c>
    </row>
    <row r="40" spans="2:10">
      <c r="B40" s="123" t="s">
        <v>30</v>
      </c>
      <c r="C40" s="128" t="s">
        <v>30</v>
      </c>
      <c r="D40" s="128" t="s">
        <v>30</v>
      </c>
      <c r="E40" s="125" t="s">
        <v>30</v>
      </c>
      <c r="F40" s="126" t="s">
        <v>30</v>
      </c>
      <c r="G40" s="126" t="s">
        <v>30</v>
      </c>
      <c r="H40" s="125" t="s">
        <v>30</v>
      </c>
      <c r="I40" s="125" t="s">
        <v>30</v>
      </c>
      <c r="J40" s="126"/>
    </row>
    <row r="41" spans="2:10">
      <c r="B41" s="120" t="s">
        <v>30</v>
      </c>
      <c r="C41" s="119" t="s">
        <v>30</v>
      </c>
      <c r="D41" s="146">
        <v>45658</v>
      </c>
      <c r="E41" s="121">
        <v>3580500</v>
      </c>
      <c r="F41" s="122">
        <v>9.3590868438868569</v>
      </c>
      <c r="G41" s="122">
        <v>9.3660293037486824</v>
      </c>
      <c r="H41" s="121">
        <v>2327355</v>
      </c>
      <c r="I41" s="121">
        <v>1720765945.2600002</v>
      </c>
      <c r="J41" s="122">
        <v>65.000837871805615</v>
      </c>
    </row>
    <row r="42" spans="2:10">
      <c r="B42" s="123">
        <v>44406</v>
      </c>
      <c r="C42" s="147">
        <v>44410</v>
      </c>
      <c r="D42" s="148">
        <v>45658</v>
      </c>
      <c r="E42" s="125">
        <v>660000</v>
      </c>
      <c r="F42" s="126">
        <v>8.6776</v>
      </c>
      <c r="G42" s="126">
        <v>8.6776</v>
      </c>
      <c r="H42" s="125">
        <v>0</v>
      </c>
      <c r="I42" s="125">
        <v>0</v>
      </c>
      <c r="J42" s="126">
        <v>0</v>
      </c>
    </row>
    <row r="43" spans="2:10">
      <c r="B43" s="123">
        <v>44413</v>
      </c>
      <c r="C43" s="147">
        <v>44414</v>
      </c>
      <c r="D43" s="148">
        <v>45658</v>
      </c>
      <c r="E43" s="125">
        <v>150000</v>
      </c>
      <c r="F43" s="126">
        <v>9.0660000000000007</v>
      </c>
      <c r="G43" s="126">
        <v>9.0737000000000005</v>
      </c>
      <c r="H43" s="125">
        <v>150000</v>
      </c>
      <c r="I43" s="125">
        <v>111703503.45</v>
      </c>
      <c r="J43" s="126">
        <v>100</v>
      </c>
    </row>
    <row r="44" spans="2:10">
      <c r="B44" s="123">
        <v>44413</v>
      </c>
      <c r="C44" s="147">
        <v>44417</v>
      </c>
      <c r="D44" s="148">
        <v>45658</v>
      </c>
      <c r="E44" s="125">
        <v>33000</v>
      </c>
      <c r="F44" s="126">
        <v>9.0660000000000007</v>
      </c>
      <c r="G44" s="126">
        <v>9.0660000000000007</v>
      </c>
      <c r="H44" s="125">
        <v>0</v>
      </c>
      <c r="I44" s="125">
        <v>0</v>
      </c>
      <c r="J44" s="126">
        <v>0</v>
      </c>
    </row>
    <row r="45" spans="2:10">
      <c r="B45" s="123">
        <v>44420</v>
      </c>
      <c r="C45" s="147">
        <v>44421</v>
      </c>
      <c r="D45" s="148">
        <v>45658</v>
      </c>
      <c r="E45" s="125">
        <v>2000000</v>
      </c>
      <c r="F45" s="126">
        <v>9.3660999999999994</v>
      </c>
      <c r="G45" s="126">
        <v>9.3735999999999997</v>
      </c>
      <c r="H45" s="125">
        <v>2000000</v>
      </c>
      <c r="I45" s="125">
        <v>1478164204</v>
      </c>
      <c r="J45" s="126">
        <v>100</v>
      </c>
    </row>
    <row r="46" spans="2:10">
      <c r="B46" s="123">
        <v>44420</v>
      </c>
      <c r="C46" s="147">
        <v>44424</v>
      </c>
      <c r="D46" s="148">
        <v>45658</v>
      </c>
      <c r="E46" s="125">
        <v>500000</v>
      </c>
      <c r="F46" s="126">
        <v>9.3660999999999994</v>
      </c>
      <c r="G46" s="126">
        <v>9.3660999999999994</v>
      </c>
      <c r="H46" s="125">
        <v>0</v>
      </c>
      <c r="I46" s="125">
        <v>0</v>
      </c>
      <c r="J46" s="126">
        <v>0</v>
      </c>
    </row>
    <row r="47" spans="2:10">
      <c r="B47" s="123">
        <v>44427</v>
      </c>
      <c r="C47" s="147">
        <v>44428</v>
      </c>
      <c r="D47" s="148">
        <v>45658</v>
      </c>
      <c r="E47" s="125">
        <v>50000</v>
      </c>
      <c r="F47" s="126">
        <v>0</v>
      </c>
      <c r="G47" s="126">
        <v>0</v>
      </c>
      <c r="H47" s="125">
        <v>0</v>
      </c>
      <c r="I47" s="125">
        <v>0</v>
      </c>
      <c r="J47" s="126">
        <v>0</v>
      </c>
    </row>
    <row r="48" spans="2:10">
      <c r="B48" s="123">
        <v>44434</v>
      </c>
      <c r="C48" s="147">
        <v>44435</v>
      </c>
      <c r="D48" s="148">
        <v>45658</v>
      </c>
      <c r="E48" s="125">
        <v>150000</v>
      </c>
      <c r="F48" s="126">
        <v>9.5299999999999994</v>
      </c>
      <c r="G48" s="126">
        <v>9.5299999999999994</v>
      </c>
      <c r="H48" s="125">
        <v>150000</v>
      </c>
      <c r="I48" s="125">
        <v>110702498.40000001</v>
      </c>
      <c r="J48" s="126">
        <v>100</v>
      </c>
    </row>
    <row r="49" spans="2:10">
      <c r="B49" s="123">
        <v>44434</v>
      </c>
      <c r="C49" s="147">
        <v>44438</v>
      </c>
      <c r="D49" s="147">
        <v>45658</v>
      </c>
      <c r="E49" s="125">
        <v>37500</v>
      </c>
      <c r="F49" s="126">
        <v>9.5299999999999994</v>
      </c>
      <c r="G49" s="126">
        <v>9.5299999999999994</v>
      </c>
      <c r="H49" s="125">
        <v>27355</v>
      </c>
      <c r="I49" s="125">
        <v>20195739.41</v>
      </c>
      <c r="J49" s="126">
        <v>72.946666666666673</v>
      </c>
    </row>
    <row r="50" spans="2:10">
      <c r="B50" s="123" t="s">
        <v>30</v>
      </c>
      <c r="C50" s="128" t="s">
        <v>30</v>
      </c>
      <c r="D50" s="128" t="s">
        <v>30</v>
      </c>
      <c r="E50" s="125" t="s">
        <v>30</v>
      </c>
      <c r="F50" s="126" t="s">
        <v>30</v>
      </c>
      <c r="G50" s="126" t="s">
        <v>30</v>
      </c>
      <c r="H50" s="125" t="s">
        <v>30</v>
      </c>
      <c r="I50" s="125" t="s">
        <v>30</v>
      </c>
      <c r="J50" s="126"/>
    </row>
    <row r="51" spans="2:10">
      <c r="B51" s="108" t="s">
        <v>11</v>
      </c>
      <c r="C51" s="108" t="s">
        <v>30</v>
      </c>
      <c r="D51" s="108"/>
      <c r="E51" s="109">
        <v>3422000</v>
      </c>
      <c r="F51" s="110" t="s">
        <v>30</v>
      </c>
      <c r="G51" s="110" t="s">
        <v>30</v>
      </c>
      <c r="H51" s="109">
        <v>3238019</v>
      </c>
      <c r="I51" s="109">
        <v>13594128868.889999</v>
      </c>
      <c r="J51" s="110">
        <v>94.623582700175334</v>
      </c>
    </row>
    <row r="52" spans="2:10">
      <c r="B52" s="120" t="s">
        <v>30</v>
      </c>
      <c r="C52" s="119" t="s">
        <v>30</v>
      </c>
      <c r="D52" s="146">
        <v>45519</v>
      </c>
      <c r="E52" s="121">
        <v>112500</v>
      </c>
      <c r="F52" s="122">
        <v>4.1379570258814864</v>
      </c>
      <c r="G52" s="122">
        <v>4.1379570258814864</v>
      </c>
      <c r="H52" s="121">
        <v>58800</v>
      </c>
      <c r="I52" s="121">
        <v>223946690.53999999</v>
      </c>
      <c r="J52" s="122">
        <v>52.266666666666659</v>
      </c>
    </row>
    <row r="53" spans="2:10">
      <c r="B53" s="123">
        <v>44411</v>
      </c>
      <c r="C53" s="147">
        <v>44412</v>
      </c>
      <c r="D53" s="148">
        <v>45519</v>
      </c>
      <c r="E53" s="125">
        <v>50000</v>
      </c>
      <c r="F53" s="126">
        <v>3.8239999999999998</v>
      </c>
      <c r="G53" s="126">
        <v>3.8239999999999998</v>
      </c>
      <c r="H53" s="125">
        <v>8800</v>
      </c>
      <c r="I53" s="125">
        <v>34432844.399999999</v>
      </c>
      <c r="J53" s="126">
        <v>17.599999999999998</v>
      </c>
    </row>
    <row r="54" spans="2:10">
      <c r="B54" s="123">
        <v>44425</v>
      </c>
      <c r="C54" s="147">
        <v>44426</v>
      </c>
      <c r="D54" s="147">
        <v>45519</v>
      </c>
      <c r="E54" s="125">
        <v>62500</v>
      </c>
      <c r="F54" s="126">
        <v>4.1950000000000003</v>
      </c>
      <c r="G54" s="126">
        <v>4.1950000000000003</v>
      </c>
      <c r="H54" s="125">
        <v>50000</v>
      </c>
      <c r="I54" s="125">
        <v>189513846.13999999</v>
      </c>
      <c r="J54" s="126">
        <v>80</v>
      </c>
    </row>
    <row r="55" spans="2:10">
      <c r="B55" s="123" t="s">
        <v>30</v>
      </c>
      <c r="C55" s="128" t="s">
        <v>30</v>
      </c>
      <c r="D55" s="128" t="s">
        <v>30</v>
      </c>
      <c r="E55" s="125" t="s">
        <v>30</v>
      </c>
      <c r="F55" s="126" t="s">
        <v>30</v>
      </c>
      <c r="G55" s="126" t="s">
        <v>30</v>
      </c>
      <c r="H55" s="125" t="s">
        <v>30</v>
      </c>
      <c r="I55" s="125" t="s">
        <v>30</v>
      </c>
      <c r="J55" s="126"/>
    </row>
    <row r="56" spans="2:10">
      <c r="B56" s="120" t="s">
        <v>30</v>
      </c>
      <c r="C56" s="119" t="s">
        <v>30</v>
      </c>
      <c r="D56" s="146">
        <v>46249</v>
      </c>
      <c r="E56" s="121">
        <v>437500</v>
      </c>
      <c r="F56" s="122">
        <v>4.2655586250647506</v>
      </c>
      <c r="G56" s="122">
        <v>4.2655586250647506</v>
      </c>
      <c r="H56" s="121">
        <v>424991</v>
      </c>
      <c r="I56" s="121">
        <v>1687581867.1700001</v>
      </c>
      <c r="J56" s="122">
        <v>97.140799999999999</v>
      </c>
    </row>
    <row r="57" spans="2:10">
      <c r="B57" s="123">
        <v>44418</v>
      </c>
      <c r="C57" s="147">
        <v>44419</v>
      </c>
      <c r="D57" s="148">
        <v>46249</v>
      </c>
      <c r="E57" s="125">
        <v>375000</v>
      </c>
      <c r="F57" s="126">
        <v>4.2374999999999998</v>
      </c>
      <c r="G57" s="126">
        <v>4.2374999999999998</v>
      </c>
      <c r="H57" s="125">
        <v>374991</v>
      </c>
      <c r="I57" s="125">
        <v>1494705179.28</v>
      </c>
      <c r="J57" s="126">
        <v>99.997599999999991</v>
      </c>
    </row>
    <row r="58" spans="2:10">
      <c r="B58" s="123">
        <v>44432</v>
      </c>
      <c r="C58" s="147">
        <v>44433</v>
      </c>
      <c r="D58" s="147">
        <v>46249</v>
      </c>
      <c r="E58" s="125">
        <v>62500</v>
      </c>
      <c r="F58" s="126">
        <v>4.4829999999999997</v>
      </c>
      <c r="G58" s="126">
        <v>4.4829999999999997</v>
      </c>
      <c r="H58" s="125">
        <v>50000</v>
      </c>
      <c r="I58" s="125">
        <v>192876687.88999999</v>
      </c>
      <c r="J58" s="126">
        <v>80</v>
      </c>
    </row>
    <row r="59" spans="2:10">
      <c r="B59" s="123" t="s">
        <v>30</v>
      </c>
      <c r="C59" s="128" t="s">
        <v>30</v>
      </c>
      <c r="D59" s="128" t="s">
        <v>30</v>
      </c>
      <c r="E59" s="125" t="s">
        <v>30</v>
      </c>
      <c r="F59" s="126" t="s">
        <v>30</v>
      </c>
      <c r="G59" s="126" t="s">
        <v>30</v>
      </c>
      <c r="H59" s="125" t="s">
        <v>30</v>
      </c>
      <c r="I59" s="125" t="s">
        <v>30</v>
      </c>
      <c r="J59" s="126"/>
    </row>
    <row r="60" spans="2:10">
      <c r="B60" s="120" t="s">
        <v>30</v>
      </c>
      <c r="C60" s="119" t="s">
        <v>30</v>
      </c>
      <c r="D60" s="146">
        <v>46980</v>
      </c>
      <c r="E60" s="121">
        <v>123500</v>
      </c>
      <c r="F60" s="122">
        <v>4.4401782574642281</v>
      </c>
      <c r="G60" s="122">
        <v>4.4401782574642281</v>
      </c>
      <c r="H60" s="121">
        <v>110248</v>
      </c>
      <c r="I60" s="121">
        <v>439538946.88</v>
      </c>
      <c r="J60" s="122">
        <v>89.269635627530363</v>
      </c>
    </row>
    <row r="61" spans="2:10">
      <c r="B61" s="123">
        <v>44411</v>
      </c>
      <c r="C61" s="147">
        <v>44412</v>
      </c>
      <c r="D61" s="148">
        <v>46980</v>
      </c>
      <c r="E61" s="125">
        <v>50000</v>
      </c>
      <c r="F61" s="126">
        <v>4.2990000000000004</v>
      </c>
      <c r="G61" s="126">
        <v>4.2990000000000004</v>
      </c>
      <c r="H61" s="125">
        <v>50000</v>
      </c>
      <c r="I61" s="125">
        <v>202814424.94</v>
      </c>
      <c r="J61" s="126">
        <v>100</v>
      </c>
    </row>
    <row r="62" spans="2:10">
      <c r="B62" s="123">
        <v>44411</v>
      </c>
      <c r="C62" s="147">
        <v>44413</v>
      </c>
      <c r="D62" s="148">
        <v>46980</v>
      </c>
      <c r="E62" s="125">
        <v>11000</v>
      </c>
      <c r="F62" s="126">
        <v>4.2990000000000004</v>
      </c>
      <c r="G62" s="126">
        <v>4.2990000000000004</v>
      </c>
      <c r="H62" s="125">
        <v>10248</v>
      </c>
      <c r="I62" s="125">
        <v>41588224.43</v>
      </c>
      <c r="J62" s="126">
        <v>93.163636363636357</v>
      </c>
    </row>
    <row r="63" spans="2:10">
      <c r="B63" s="123">
        <v>44425</v>
      </c>
      <c r="C63" s="147">
        <v>44426</v>
      </c>
      <c r="D63" s="148">
        <v>46980</v>
      </c>
      <c r="E63" s="125">
        <v>50000</v>
      </c>
      <c r="F63" s="126">
        <v>4.617</v>
      </c>
      <c r="G63" s="126">
        <v>4.617</v>
      </c>
      <c r="H63" s="125">
        <v>50000</v>
      </c>
      <c r="I63" s="125">
        <v>195136297.50999999</v>
      </c>
      <c r="J63" s="126">
        <v>100</v>
      </c>
    </row>
    <row r="64" spans="2:10">
      <c r="B64" s="123">
        <v>44425</v>
      </c>
      <c r="C64" s="147">
        <v>44427</v>
      </c>
      <c r="D64" s="147">
        <v>46980</v>
      </c>
      <c r="E64" s="125">
        <v>12500</v>
      </c>
      <c r="F64" s="126">
        <v>4.617</v>
      </c>
      <c r="G64" s="126">
        <v>4.617</v>
      </c>
      <c r="H64" s="125">
        <v>0</v>
      </c>
      <c r="I64" s="125">
        <v>0</v>
      </c>
      <c r="J64" s="126">
        <v>0</v>
      </c>
    </row>
    <row r="65" spans="2:10">
      <c r="B65" s="123" t="s">
        <v>30</v>
      </c>
      <c r="C65" s="128" t="s">
        <v>30</v>
      </c>
      <c r="D65" s="128" t="s">
        <v>30</v>
      </c>
      <c r="E65" s="125" t="s">
        <v>30</v>
      </c>
      <c r="F65" s="126" t="s">
        <v>30</v>
      </c>
      <c r="G65" s="126" t="s">
        <v>30</v>
      </c>
      <c r="H65" s="125" t="s">
        <v>30</v>
      </c>
      <c r="I65" s="125" t="s">
        <v>30</v>
      </c>
      <c r="J65" s="126"/>
    </row>
    <row r="66" spans="2:10">
      <c r="B66" s="120" t="s">
        <v>30</v>
      </c>
      <c r="C66" s="119" t="s">
        <v>30</v>
      </c>
      <c r="D66" s="146">
        <v>47710</v>
      </c>
      <c r="E66" s="121">
        <v>1312500</v>
      </c>
      <c r="F66" s="122">
        <v>4.4951119467932168</v>
      </c>
      <c r="G66" s="122">
        <v>4.4951119467932168</v>
      </c>
      <c r="H66" s="121">
        <v>1283462</v>
      </c>
      <c r="I66" s="121">
        <v>5258717656.1400003</v>
      </c>
      <c r="J66" s="122">
        <v>97.787580952380949</v>
      </c>
    </row>
    <row r="67" spans="2:10">
      <c r="B67" s="123">
        <v>44418</v>
      </c>
      <c r="C67" s="147">
        <v>44419</v>
      </c>
      <c r="D67" s="148">
        <v>47710</v>
      </c>
      <c r="E67" s="125">
        <v>1000000</v>
      </c>
      <c r="F67" s="126">
        <v>4.4866999999999999</v>
      </c>
      <c r="G67" s="126">
        <v>4.4866999999999999</v>
      </c>
      <c r="H67" s="125">
        <v>1000000</v>
      </c>
      <c r="I67" s="125">
        <v>4103369179.98</v>
      </c>
      <c r="J67" s="126">
        <v>100</v>
      </c>
    </row>
    <row r="68" spans="2:10">
      <c r="B68" s="123">
        <v>44418</v>
      </c>
      <c r="C68" s="147">
        <v>44420</v>
      </c>
      <c r="D68" s="148">
        <v>47710</v>
      </c>
      <c r="E68" s="125">
        <v>250000</v>
      </c>
      <c r="F68" s="126">
        <v>4.4866999999999999</v>
      </c>
      <c r="G68" s="126">
        <v>4.4866999999999999</v>
      </c>
      <c r="H68" s="125">
        <v>223896</v>
      </c>
      <c r="I68" s="125">
        <v>919170936.78999996</v>
      </c>
      <c r="J68" s="126">
        <v>89.558400000000006</v>
      </c>
    </row>
    <row r="69" spans="2:10">
      <c r="B69" s="123">
        <v>44432</v>
      </c>
      <c r="C69" s="147">
        <v>44433</v>
      </c>
      <c r="D69" s="148">
        <v>47710</v>
      </c>
      <c r="E69" s="125">
        <v>50000</v>
      </c>
      <c r="F69" s="126">
        <v>4.6740000000000004</v>
      </c>
      <c r="G69" s="126">
        <v>4.6740000000000004</v>
      </c>
      <c r="H69" s="125">
        <v>50000</v>
      </c>
      <c r="I69" s="125">
        <v>198237204.81999999</v>
      </c>
      <c r="J69" s="126">
        <v>100</v>
      </c>
    </row>
    <row r="70" spans="2:10">
      <c r="B70" s="123">
        <v>44432</v>
      </c>
      <c r="C70" s="147">
        <v>44434</v>
      </c>
      <c r="D70" s="147">
        <v>47710</v>
      </c>
      <c r="E70" s="125">
        <v>12500</v>
      </c>
      <c r="F70" s="126">
        <v>4.6740000000000004</v>
      </c>
      <c r="G70" s="126">
        <v>4.6740000000000004</v>
      </c>
      <c r="H70" s="125">
        <v>9566</v>
      </c>
      <c r="I70" s="125">
        <v>37940334.549999997</v>
      </c>
      <c r="J70" s="126">
        <v>76.527999999999992</v>
      </c>
    </row>
    <row r="71" spans="2:10">
      <c r="B71" s="123" t="s">
        <v>30</v>
      </c>
      <c r="C71" s="128" t="s">
        <v>30</v>
      </c>
      <c r="D71" s="128" t="s">
        <v>30</v>
      </c>
      <c r="E71" s="125" t="s">
        <v>30</v>
      </c>
      <c r="F71" s="126" t="s">
        <v>30</v>
      </c>
      <c r="G71" s="126" t="s">
        <v>30</v>
      </c>
      <c r="H71" s="125" t="s">
        <v>30</v>
      </c>
      <c r="I71" s="125" t="s">
        <v>30</v>
      </c>
      <c r="J71" s="126"/>
    </row>
    <row r="72" spans="2:10">
      <c r="B72" s="120" t="s">
        <v>30</v>
      </c>
      <c r="C72" s="119" t="s">
        <v>30</v>
      </c>
      <c r="D72" s="146">
        <v>51363</v>
      </c>
      <c r="E72" s="121">
        <v>123500</v>
      </c>
      <c r="F72" s="122">
        <v>4.6335745499491994</v>
      </c>
      <c r="G72" s="122">
        <v>4.6335745499491994</v>
      </c>
      <c r="H72" s="121">
        <v>106233</v>
      </c>
      <c r="I72" s="121">
        <v>453113618.46000004</v>
      </c>
      <c r="J72" s="122">
        <v>86.018623481781376</v>
      </c>
    </row>
    <row r="73" spans="2:10">
      <c r="B73" s="123">
        <v>44411</v>
      </c>
      <c r="C73" s="147">
        <v>44412</v>
      </c>
      <c r="D73" s="148">
        <v>51363</v>
      </c>
      <c r="E73" s="125">
        <v>50000</v>
      </c>
      <c r="F73" s="126">
        <v>4.4775</v>
      </c>
      <c r="G73" s="126">
        <v>4.4775</v>
      </c>
      <c r="H73" s="125">
        <v>50000</v>
      </c>
      <c r="I73" s="125">
        <v>219123457.30000001</v>
      </c>
      <c r="J73" s="126">
        <v>100</v>
      </c>
    </row>
    <row r="74" spans="2:10">
      <c r="B74" s="123">
        <v>44411</v>
      </c>
      <c r="C74" s="147">
        <v>44413</v>
      </c>
      <c r="D74" s="148">
        <v>51363</v>
      </c>
      <c r="E74" s="125">
        <v>11000</v>
      </c>
      <c r="F74" s="126">
        <v>4.4775</v>
      </c>
      <c r="G74" s="126">
        <v>4.4775</v>
      </c>
      <c r="H74" s="125">
        <v>6233</v>
      </c>
      <c r="I74" s="125">
        <v>27328840.07</v>
      </c>
      <c r="J74" s="126">
        <v>56.663636363636357</v>
      </c>
    </row>
    <row r="75" spans="2:10">
      <c r="B75" s="123">
        <v>44425</v>
      </c>
      <c r="C75" s="147">
        <v>44426</v>
      </c>
      <c r="D75" s="148">
        <v>51363</v>
      </c>
      <c r="E75" s="125">
        <v>50000</v>
      </c>
      <c r="F75" s="126">
        <v>4.8197000000000001</v>
      </c>
      <c r="G75" s="126">
        <v>4.8197000000000001</v>
      </c>
      <c r="H75" s="125">
        <v>50000</v>
      </c>
      <c r="I75" s="125">
        <v>206661321.09</v>
      </c>
      <c r="J75" s="126">
        <v>100</v>
      </c>
    </row>
    <row r="76" spans="2:10">
      <c r="B76" s="123">
        <v>44425</v>
      </c>
      <c r="C76" s="147">
        <v>44427</v>
      </c>
      <c r="D76" s="147">
        <v>51363</v>
      </c>
      <c r="E76" s="125">
        <v>12500</v>
      </c>
      <c r="F76" s="126">
        <v>4.8197000000000001</v>
      </c>
      <c r="G76" s="126">
        <v>4.8197000000000001</v>
      </c>
      <c r="H76" s="125">
        <v>0</v>
      </c>
      <c r="I76" s="125">
        <v>0</v>
      </c>
      <c r="J76" s="126">
        <v>0</v>
      </c>
    </row>
    <row r="77" spans="2:10">
      <c r="B77" s="123" t="s">
        <v>30</v>
      </c>
      <c r="C77" s="128" t="s">
        <v>30</v>
      </c>
      <c r="D77" s="125" t="s">
        <v>30</v>
      </c>
      <c r="E77" s="125" t="s">
        <v>30</v>
      </c>
      <c r="F77" s="126" t="s">
        <v>30</v>
      </c>
      <c r="G77" s="126" t="s">
        <v>30</v>
      </c>
      <c r="H77" s="125" t="s">
        <v>30</v>
      </c>
      <c r="I77" s="125" t="s">
        <v>30</v>
      </c>
      <c r="J77" s="126"/>
    </row>
    <row r="78" spans="2:10">
      <c r="B78" s="120" t="s">
        <v>30</v>
      </c>
      <c r="C78" s="119" t="s">
        <v>30</v>
      </c>
      <c r="D78" s="146">
        <v>56749</v>
      </c>
      <c r="E78" s="121">
        <v>1312500</v>
      </c>
      <c r="F78" s="122">
        <v>4.7439574813430641</v>
      </c>
      <c r="G78" s="122">
        <v>4.7439574813430641</v>
      </c>
      <c r="H78" s="121">
        <v>1254285</v>
      </c>
      <c r="I78" s="121">
        <v>5531230089.6999998</v>
      </c>
      <c r="J78" s="122">
        <v>95.564571428571426</v>
      </c>
    </row>
    <row r="79" spans="2:10">
      <c r="B79" s="123">
        <v>44418</v>
      </c>
      <c r="C79" s="147">
        <v>44419</v>
      </c>
      <c r="D79" s="148">
        <v>56749</v>
      </c>
      <c r="E79" s="125">
        <v>1000000</v>
      </c>
      <c r="F79" s="126">
        <v>4.7380000000000004</v>
      </c>
      <c r="G79" s="126">
        <v>4.7380000000000004</v>
      </c>
      <c r="H79" s="125">
        <v>1000000</v>
      </c>
      <c r="I79" s="125">
        <v>4412588019.9799995</v>
      </c>
      <c r="J79" s="126">
        <v>100</v>
      </c>
    </row>
    <row r="80" spans="2:10">
      <c r="B80" s="123">
        <v>44418</v>
      </c>
      <c r="C80" s="147">
        <v>44420</v>
      </c>
      <c r="D80" s="148">
        <v>56749</v>
      </c>
      <c r="E80" s="125">
        <v>250000</v>
      </c>
      <c r="F80" s="126">
        <v>4.7380000000000004</v>
      </c>
      <c r="G80" s="126">
        <v>4.7380000000000004</v>
      </c>
      <c r="H80" s="125">
        <v>194148</v>
      </c>
      <c r="I80" s="125">
        <v>857116672.38999999</v>
      </c>
      <c r="J80" s="126">
        <v>77.659199999999998</v>
      </c>
    </row>
    <row r="81" spans="2:10">
      <c r="B81" s="123">
        <v>44432</v>
      </c>
      <c r="C81" s="147">
        <v>44433</v>
      </c>
      <c r="D81" s="148">
        <v>56749</v>
      </c>
      <c r="E81" s="125">
        <v>50000</v>
      </c>
      <c r="F81" s="126">
        <v>4.8639999999999999</v>
      </c>
      <c r="G81" s="126">
        <v>4.8639999999999999</v>
      </c>
      <c r="H81" s="125">
        <v>50000</v>
      </c>
      <c r="I81" s="125">
        <v>217427938.66</v>
      </c>
      <c r="J81" s="126">
        <v>100</v>
      </c>
    </row>
    <row r="82" spans="2:10">
      <c r="B82" s="123">
        <v>44432</v>
      </c>
      <c r="C82" s="147">
        <v>44434</v>
      </c>
      <c r="D82" s="147">
        <v>56749</v>
      </c>
      <c r="E82" s="125">
        <v>12500</v>
      </c>
      <c r="F82" s="126">
        <v>4.8639999999999999</v>
      </c>
      <c r="G82" s="126">
        <v>4.8639999999999999</v>
      </c>
      <c r="H82" s="125">
        <v>10137</v>
      </c>
      <c r="I82" s="125">
        <v>44097458.670000002</v>
      </c>
      <c r="J82" s="126">
        <v>81.096000000000004</v>
      </c>
    </row>
    <row r="83" spans="2:10">
      <c r="B83" s="123" t="s">
        <v>30</v>
      </c>
      <c r="C83" s="128" t="s">
        <v>30</v>
      </c>
      <c r="D83" s="128" t="s">
        <v>30</v>
      </c>
      <c r="E83" s="125" t="s">
        <v>30</v>
      </c>
      <c r="F83" s="126" t="s">
        <v>30</v>
      </c>
      <c r="G83" s="126" t="s">
        <v>30</v>
      </c>
      <c r="H83" s="125" t="s">
        <v>30</v>
      </c>
      <c r="I83" s="125" t="s">
        <v>30</v>
      </c>
      <c r="J83" s="126"/>
    </row>
    <row r="84" spans="2:10">
      <c r="B84" s="108" t="s">
        <v>12</v>
      </c>
      <c r="C84" s="108" t="s">
        <v>30</v>
      </c>
      <c r="D84" s="108"/>
      <c r="E84" s="109">
        <v>1134500</v>
      </c>
      <c r="F84" s="110" t="s">
        <v>30</v>
      </c>
      <c r="G84" s="110" t="s">
        <v>30</v>
      </c>
      <c r="H84" s="109">
        <v>590276</v>
      </c>
      <c r="I84" s="109">
        <v>605957770.93000007</v>
      </c>
      <c r="J84" s="110">
        <v>52.029616571176732</v>
      </c>
    </row>
    <row r="85" spans="2:10">
      <c r="B85" s="120" t="s">
        <v>30</v>
      </c>
      <c r="C85" s="119" t="s">
        <v>30</v>
      </c>
      <c r="D85" s="146">
        <v>46388</v>
      </c>
      <c r="E85" s="121">
        <v>663000</v>
      </c>
      <c r="F85" s="122">
        <v>9.5064098688029208</v>
      </c>
      <c r="G85" s="122">
        <v>9.515657159459975</v>
      </c>
      <c r="H85" s="121">
        <v>360138</v>
      </c>
      <c r="I85" s="121">
        <v>371524114.44999999</v>
      </c>
      <c r="J85" s="122">
        <v>54.319457013574656</v>
      </c>
    </row>
    <row r="86" spans="2:10">
      <c r="B86" s="123">
        <v>44406</v>
      </c>
      <c r="C86" s="147">
        <v>44410</v>
      </c>
      <c r="D86" s="148">
        <v>46388</v>
      </c>
      <c r="E86" s="125">
        <v>220000</v>
      </c>
      <c r="F86" s="126">
        <v>8.8386999999999993</v>
      </c>
      <c r="G86" s="126">
        <v>8.8386999999999993</v>
      </c>
      <c r="H86" s="125">
        <v>0</v>
      </c>
      <c r="I86" s="125">
        <v>0</v>
      </c>
      <c r="J86" s="126">
        <v>0</v>
      </c>
    </row>
    <row r="87" spans="2:10">
      <c r="B87" s="123">
        <v>44413</v>
      </c>
      <c r="C87" s="147">
        <v>44414</v>
      </c>
      <c r="D87" s="148">
        <v>46388</v>
      </c>
      <c r="E87" s="125">
        <v>150000</v>
      </c>
      <c r="F87" s="126">
        <v>9.1967999999999996</v>
      </c>
      <c r="G87" s="126">
        <v>9.2132000000000005</v>
      </c>
      <c r="H87" s="125">
        <v>150000</v>
      </c>
      <c r="I87" s="125">
        <v>156372175.99000001</v>
      </c>
      <c r="J87" s="126">
        <v>100</v>
      </c>
    </row>
    <row r="88" spans="2:10">
      <c r="B88" s="123">
        <v>44413</v>
      </c>
      <c r="C88" s="147">
        <v>44417</v>
      </c>
      <c r="D88" s="148">
        <v>46388</v>
      </c>
      <c r="E88" s="125">
        <v>33000</v>
      </c>
      <c r="F88" s="126">
        <v>9.1967999999999996</v>
      </c>
      <c r="G88" s="126">
        <v>9.1967999999999996</v>
      </c>
      <c r="H88" s="125">
        <v>0</v>
      </c>
      <c r="I88" s="125">
        <v>0</v>
      </c>
      <c r="J88" s="126">
        <v>0</v>
      </c>
    </row>
    <row r="89" spans="2:10">
      <c r="B89" s="123">
        <v>44420</v>
      </c>
      <c r="C89" s="147">
        <v>44421</v>
      </c>
      <c r="D89" s="148">
        <v>46388</v>
      </c>
      <c r="E89" s="125">
        <v>150000</v>
      </c>
      <c r="F89" s="126">
        <v>9.6725999999999992</v>
      </c>
      <c r="G89" s="126">
        <v>9.6778999999999993</v>
      </c>
      <c r="H89" s="125">
        <v>150000</v>
      </c>
      <c r="I89" s="125">
        <v>153763771.56999999</v>
      </c>
      <c r="J89" s="126">
        <v>100</v>
      </c>
    </row>
    <row r="90" spans="2:10">
      <c r="B90" s="123">
        <v>44420</v>
      </c>
      <c r="C90" s="147">
        <v>44424</v>
      </c>
      <c r="D90" s="148">
        <v>46388</v>
      </c>
      <c r="E90" s="125">
        <v>37500</v>
      </c>
      <c r="F90" s="126">
        <v>9.6725999999999992</v>
      </c>
      <c r="G90" s="126">
        <v>9.6725999999999992</v>
      </c>
      <c r="H90" s="125">
        <v>0</v>
      </c>
      <c r="I90" s="125">
        <v>0</v>
      </c>
      <c r="J90" s="126">
        <v>0</v>
      </c>
    </row>
    <row r="91" spans="2:10">
      <c r="B91" s="123">
        <v>44427</v>
      </c>
      <c r="C91" s="147">
        <v>44428</v>
      </c>
      <c r="D91" s="148">
        <v>46388</v>
      </c>
      <c r="E91" s="125">
        <v>10000</v>
      </c>
      <c r="F91" s="126">
        <v>0</v>
      </c>
      <c r="G91" s="126">
        <v>0</v>
      </c>
      <c r="H91" s="125">
        <v>0</v>
      </c>
      <c r="I91" s="125">
        <v>0</v>
      </c>
      <c r="J91" s="126">
        <v>0</v>
      </c>
    </row>
    <row r="92" spans="2:10">
      <c r="B92" s="123">
        <v>44434</v>
      </c>
      <c r="C92" s="147">
        <v>44435</v>
      </c>
      <c r="D92" s="148">
        <v>46388</v>
      </c>
      <c r="E92" s="125">
        <v>50000</v>
      </c>
      <c r="F92" s="126">
        <v>9.8788</v>
      </c>
      <c r="G92" s="126">
        <v>9.8798999999999992</v>
      </c>
      <c r="H92" s="125">
        <v>50000</v>
      </c>
      <c r="I92" s="125">
        <v>51036178.969999999</v>
      </c>
      <c r="J92" s="126">
        <v>100</v>
      </c>
    </row>
    <row r="93" spans="2:10">
      <c r="B93" s="123">
        <v>44434</v>
      </c>
      <c r="C93" s="147">
        <v>44438</v>
      </c>
      <c r="D93" s="147">
        <v>46388</v>
      </c>
      <c r="E93" s="125">
        <v>12500</v>
      </c>
      <c r="F93" s="126">
        <v>9.8788</v>
      </c>
      <c r="G93" s="126">
        <v>9.8788</v>
      </c>
      <c r="H93" s="125">
        <v>10138</v>
      </c>
      <c r="I93" s="125">
        <v>10351987.92</v>
      </c>
      <c r="J93" s="126">
        <v>81.103999999999999</v>
      </c>
    </row>
    <row r="94" spans="2:10">
      <c r="B94" s="123" t="s">
        <v>30</v>
      </c>
      <c r="C94" s="128" t="s">
        <v>30</v>
      </c>
      <c r="D94" s="128" t="s">
        <v>30</v>
      </c>
      <c r="E94" s="125" t="s">
        <v>30</v>
      </c>
      <c r="F94" s="126" t="s">
        <v>30</v>
      </c>
      <c r="G94" s="126" t="s">
        <v>30</v>
      </c>
      <c r="H94" s="125" t="s">
        <v>30</v>
      </c>
      <c r="I94" s="125" t="s">
        <v>30</v>
      </c>
      <c r="J94" s="126"/>
    </row>
    <row r="95" spans="2:10">
      <c r="B95" s="120" t="s">
        <v>30</v>
      </c>
      <c r="C95" s="119" t="s">
        <v>30</v>
      </c>
      <c r="D95" s="146">
        <v>47849</v>
      </c>
      <c r="E95" s="121">
        <v>471500</v>
      </c>
      <c r="F95" s="122">
        <v>9.9063480504085302</v>
      </c>
      <c r="G95" s="122">
        <v>9.9106880416971883</v>
      </c>
      <c r="H95" s="121">
        <v>230138</v>
      </c>
      <c r="I95" s="121">
        <v>234433656.48000002</v>
      </c>
      <c r="J95" s="122">
        <v>48.809756097560978</v>
      </c>
    </row>
    <row r="96" spans="2:10">
      <c r="B96" s="123">
        <v>44406</v>
      </c>
      <c r="C96" s="148">
        <v>44410</v>
      </c>
      <c r="D96" s="148">
        <v>47849</v>
      </c>
      <c r="E96" s="125">
        <v>66000</v>
      </c>
      <c r="F96" s="126">
        <v>9.3297000000000008</v>
      </c>
      <c r="G96" s="126">
        <v>9.3297000000000008</v>
      </c>
      <c r="H96" s="125">
        <v>0</v>
      </c>
      <c r="I96" s="125">
        <v>0</v>
      </c>
      <c r="J96" s="126">
        <v>0</v>
      </c>
    </row>
    <row r="97" spans="2:10">
      <c r="B97" s="123">
        <v>44413</v>
      </c>
      <c r="C97" s="148">
        <v>44414</v>
      </c>
      <c r="D97" s="148">
        <v>47849</v>
      </c>
      <c r="E97" s="125">
        <v>150000</v>
      </c>
      <c r="F97" s="126">
        <v>9.6141000000000005</v>
      </c>
      <c r="G97" s="126">
        <v>9.6222999999999992</v>
      </c>
      <c r="H97" s="125">
        <v>120000</v>
      </c>
      <c r="I97" s="125">
        <v>124078052.06</v>
      </c>
      <c r="J97" s="126">
        <v>80</v>
      </c>
    </row>
    <row r="98" spans="2:10">
      <c r="B98" s="123">
        <v>44413</v>
      </c>
      <c r="C98" s="148">
        <v>44417</v>
      </c>
      <c r="D98" s="148">
        <v>47849</v>
      </c>
      <c r="E98" s="125">
        <v>33000</v>
      </c>
      <c r="F98" s="126">
        <v>9.6141000000000005</v>
      </c>
      <c r="G98" s="126">
        <v>9.6141000000000005</v>
      </c>
      <c r="H98" s="125">
        <v>0</v>
      </c>
      <c r="I98" s="125">
        <v>0</v>
      </c>
      <c r="J98" s="126">
        <v>0</v>
      </c>
    </row>
    <row r="99" spans="2:10">
      <c r="B99" s="123">
        <v>44420</v>
      </c>
      <c r="C99" s="148">
        <v>44421</v>
      </c>
      <c r="D99" s="148">
        <v>47849</v>
      </c>
      <c r="E99" s="125">
        <v>150000</v>
      </c>
      <c r="F99" s="126">
        <v>10.168900000000001</v>
      </c>
      <c r="G99" s="126">
        <v>10.168900000000001</v>
      </c>
      <c r="H99" s="125">
        <v>50000</v>
      </c>
      <c r="I99" s="125">
        <v>50178150.049999997</v>
      </c>
      <c r="J99" s="126">
        <v>33.333333333333329</v>
      </c>
    </row>
    <row r="100" spans="2:10">
      <c r="B100" s="123">
        <v>44427</v>
      </c>
      <c r="C100" s="148">
        <v>44428</v>
      </c>
      <c r="D100" s="148">
        <v>47849</v>
      </c>
      <c r="E100" s="125">
        <v>10000</v>
      </c>
      <c r="F100" s="126">
        <v>0</v>
      </c>
      <c r="G100" s="126">
        <v>0</v>
      </c>
      <c r="H100" s="125">
        <v>0</v>
      </c>
      <c r="I100" s="125">
        <v>0</v>
      </c>
      <c r="J100" s="126">
        <v>0</v>
      </c>
    </row>
    <row r="101" spans="2:10">
      <c r="B101" s="123">
        <v>44434</v>
      </c>
      <c r="C101" s="148">
        <v>44435</v>
      </c>
      <c r="D101" s="148">
        <v>47849</v>
      </c>
      <c r="E101" s="125">
        <v>50000</v>
      </c>
      <c r="F101" s="126">
        <v>10.29</v>
      </c>
      <c r="G101" s="126">
        <v>10.29</v>
      </c>
      <c r="H101" s="125">
        <v>50000</v>
      </c>
      <c r="I101" s="125">
        <v>50029524.649999999</v>
      </c>
      <c r="J101" s="126">
        <v>100</v>
      </c>
    </row>
    <row r="102" spans="2:10">
      <c r="B102" s="123">
        <v>44434</v>
      </c>
      <c r="C102" s="148">
        <v>44438</v>
      </c>
      <c r="D102" s="147">
        <v>47849</v>
      </c>
      <c r="E102" s="125">
        <v>12500</v>
      </c>
      <c r="F102" s="126">
        <v>10.29</v>
      </c>
      <c r="G102" s="126">
        <v>10.29</v>
      </c>
      <c r="H102" s="125">
        <v>10138</v>
      </c>
      <c r="I102" s="125">
        <v>10147929.720000001</v>
      </c>
      <c r="J102" s="126">
        <v>81.103999999999999</v>
      </c>
    </row>
    <row r="103" spans="2:10">
      <c r="B103" s="123" t="s">
        <v>30</v>
      </c>
      <c r="C103" s="128" t="s">
        <v>30</v>
      </c>
      <c r="D103" s="128" t="s">
        <v>30</v>
      </c>
      <c r="E103" s="125" t="s">
        <v>30</v>
      </c>
      <c r="F103" s="126" t="s">
        <v>30</v>
      </c>
      <c r="G103" s="126" t="s">
        <v>30</v>
      </c>
      <c r="H103" s="125" t="s">
        <v>30</v>
      </c>
      <c r="I103" s="125" t="s">
        <v>30</v>
      </c>
      <c r="J103" s="126"/>
    </row>
    <row r="104" spans="2:10">
      <c r="B104" s="145" t="s">
        <v>31</v>
      </c>
      <c r="C104" s="142" t="s">
        <v>30</v>
      </c>
      <c r="D104" s="142"/>
      <c r="E104" s="142">
        <v>26520000</v>
      </c>
      <c r="F104" s="142"/>
      <c r="G104" s="142"/>
      <c r="H104" s="142">
        <v>15954331</v>
      </c>
      <c r="I104" s="142">
        <v>67186568455.529999</v>
      </c>
      <c r="J104" s="142">
        <v>60.159619155354449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AN215"/>
  <sheetViews>
    <sheetView zoomScale="85" zoomScaleNormal="85" workbookViewId="0"/>
  </sheetViews>
  <sheetFormatPr defaultRowHeight="15"/>
  <cols>
    <col min="3" max="3" width="12.85546875" customWidth="1"/>
    <col min="4" max="4" width="19.140625" customWidth="1"/>
    <col min="5" max="5" width="13.5703125" customWidth="1"/>
    <col min="6" max="6" width="13.85546875" customWidth="1"/>
    <col min="7" max="7" width="14.7109375" customWidth="1"/>
    <col min="8" max="8" width="15.85546875" customWidth="1"/>
    <col min="9" max="9" width="20.28515625" customWidth="1"/>
    <col min="10" max="10" width="16.42578125" customWidth="1"/>
    <col min="14" max="14" width="16.42578125" bestFit="1" customWidth="1"/>
    <col min="15" max="15" width="15.42578125" bestFit="1" customWidth="1"/>
  </cols>
  <sheetData>
    <row r="1" spans="3:14">
      <c r="C1" s="8" t="s">
        <v>0</v>
      </c>
    </row>
    <row r="3" spans="3:14"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83" t="s">
        <v>8</v>
      </c>
    </row>
    <row r="5" spans="3:14">
      <c r="C5" s="12" t="s">
        <v>9</v>
      </c>
      <c r="D5" s="12"/>
      <c r="E5" s="14">
        <f>+E6+E9</f>
        <v>2000000</v>
      </c>
      <c r="F5" s="12"/>
      <c r="G5" s="12"/>
      <c r="H5" s="14">
        <f>+H6+H9</f>
        <v>424350</v>
      </c>
      <c r="I5" s="14">
        <f>+I6+I9</f>
        <v>4479096320.2299995</v>
      </c>
      <c r="J5" s="18">
        <f>+(H5/E5)*100</f>
        <v>21.217500000000001</v>
      </c>
    </row>
    <row r="6" spans="3:14">
      <c r="C6" s="5"/>
      <c r="D6" s="5"/>
      <c r="E6" s="6">
        <f>SUM(E7:E7)</f>
        <v>1000000</v>
      </c>
      <c r="F6" s="15">
        <f>(F7*I7)/I6</f>
        <v>1.9099999999999999E-2</v>
      </c>
      <c r="G6" s="15">
        <f>+(G7*I7)/I6</f>
        <v>1.9099999999999999E-2</v>
      </c>
      <c r="H6" s="6">
        <f>SUM(H7:H7)</f>
        <v>50000</v>
      </c>
      <c r="I6" s="6">
        <f>SUM(I7:I7)</f>
        <v>528422391.39999998</v>
      </c>
      <c r="J6" s="19">
        <f t="shared" ref="J6:J97" si="0">+(H6/E6)*100</f>
        <v>5</v>
      </c>
    </row>
    <row r="7" spans="3:14">
      <c r="C7" s="1">
        <v>43916</v>
      </c>
      <c r="D7" s="1">
        <v>44805</v>
      </c>
      <c r="E7" s="2">
        <v>1000000</v>
      </c>
      <c r="F7">
        <v>1.9099999999999999E-2</v>
      </c>
      <c r="G7">
        <v>1.9099999999999999E-2</v>
      </c>
      <c r="H7" s="2">
        <v>50000</v>
      </c>
      <c r="I7" s="2">
        <v>528422391.39999998</v>
      </c>
      <c r="J7" s="17">
        <f>+(H7/E7)*100</f>
        <v>5</v>
      </c>
    </row>
    <row r="8" spans="3:14">
      <c r="C8" s="1"/>
      <c r="E8" s="2"/>
      <c r="I8" s="2"/>
      <c r="J8" s="17"/>
    </row>
    <row r="9" spans="3:14">
      <c r="C9" s="5"/>
      <c r="D9" s="5"/>
      <c r="E9" s="6">
        <f>SUM(E10:E10)</f>
        <v>1000000</v>
      </c>
      <c r="F9" s="15">
        <f>+(F10*I10)/I9</f>
        <v>3.1899999999999998E-2</v>
      </c>
      <c r="G9" s="15">
        <f>+(G10*I10)/I9</f>
        <v>3.1899999999999998E-2</v>
      </c>
      <c r="H9" s="6">
        <f>SUM(H10:H10)</f>
        <v>374350</v>
      </c>
      <c r="I9" s="6">
        <f>SUM(I10:I10)</f>
        <v>3950673928.8299999</v>
      </c>
      <c r="J9" s="19">
        <f t="shared" si="0"/>
        <v>37.435000000000002</v>
      </c>
    </row>
    <row r="10" spans="3:14">
      <c r="C10" s="1">
        <v>43916</v>
      </c>
      <c r="D10" s="1">
        <v>46082</v>
      </c>
      <c r="E10" s="2">
        <v>1000000</v>
      </c>
      <c r="F10">
        <v>3.1899999999999998E-2</v>
      </c>
      <c r="G10">
        <v>3.1899999999999998E-2</v>
      </c>
      <c r="H10" s="2">
        <v>374350</v>
      </c>
      <c r="I10" s="2">
        <v>3950673928.8299999</v>
      </c>
      <c r="J10" s="17">
        <f>+(H10/E10)*100</f>
        <v>37.435000000000002</v>
      </c>
    </row>
    <row r="11" spans="3:14">
      <c r="C11" s="1"/>
      <c r="D11" s="1"/>
      <c r="E11" s="2"/>
      <c r="H11" s="2"/>
      <c r="I11" s="2"/>
      <c r="J11" s="17"/>
    </row>
    <row r="12" spans="3:14">
      <c r="C12" s="12" t="s">
        <v>10</v>
      </c>
      <c r="D12" s="12"/>
      <c r="E12" s="14">
        <f>+E13+E18+E22+E29+E37</f>
        <v>18900000</v>
      </c>
      <c r="F12" s="12"/>
      <c r="G12" s="12"/>
      <c r="H12" s="14">
        <f>+H13+H18+H22+H29+H37</f>
        <v>10033954</v>
      </c>
      <c r="I12" s="14">
        <f>+I13+I18+I22+I29+I37</f>
        <v>8913245118.5699997</v>
      </c>
      <c r="J12" s="18">
        <f t="shared" si="0"/>
        <v>53.089703703703705</v>
      </c>
      <c r="N12" s="3"/>
    </row>
    <row r="13" spans="3:14">
      <c r="C13" s="5"/>
      <c r="D13" s="5"/>
      <c r="E13" s="6">
        <f>SUM(E14:E16)</f>
        <v>1300000</v>
      </c>
      <c r="F13" s="15">
        <f>+(F14*I14+F15*I15+F16*I16)/I13</f>
        <v>3.4385130138782789</v>
      </c>
      <c r="G13" s="15">
        <f>+(G14*I14+G15*I15+G16*I16)/I13</f>
        <v>3.4445145643436326</v>
      </c>
      <c r="H13" s="6">
        <f>SUM(H14:H16)</f>
        <v>1083632</v>
      </c>
      <c r="I13" s="6">
        <f>SUM(I14:I16)</f>
        <v>1064788136.34</v>
      </c>
      <c r="J13" s="19">
        <f t="shared" si="0"/>
        <v>83.356307692307695</v>
      </c>
      <c r="N13" s="3"/>
    </row>
    <row r="14" spans="3:14">
      <c r="C14" s="1">
        <v>43888</v>
      </c>
      <c r="D14" s="1">
        <v>44105</v>
      </c>
      <c r="E14" s="2">
        <v>100000</v>
      </c>
      <c r="F14">
        <v>4.1623000000000001</v>
      </c>
      <c r="G14">
        <v>4.1623000000000001</v>
      </c>
      <c r="H14" s="2">
        <v>83632</v>
      </c>
      <c r="I14" s="2">
        <v>81652792.469999999</v>
      </c>
      <c r="J14" s="17">
        <f t="shared" si="0"/>
        <v>83.631999999999991</v>
      </c>
    </row>
    <row r="15" spans="3:14">
      <c r="C15" s="1">
        <v>43916</v>
      </c>
      <c r="D15" s="1">
        <v>44105</v>
      </c>
      <c r="E15" s="2">
        <v>1000000</v>
      </c>
      <c r="F15">
        <v>3.3784000000000001</v>
      </c>
      <c r="G15">
        <v>3.3849</v>
      </c>
      <c r="H15" s="2">
        <v>1000000</v>
      </c>
      <c r="I15" s="2">
        <v>983135343.87</v>
      </c>
      <c r="J15" s="17">
        <f t="shared" si="0"/>
        <v>100</v>
      </c>
    </row>
    <row r="16" spans="3:14">
      <c r="C16" s="1">
        <v>43916</v>
      </c>
      <c r="D16" s="1">
        <v>44105</v>
      </c>
      <c r="E16" s="2">
        <v>200000</v>
      </c>
      <c r="F16">
        <v>3.3784000000000001</v>
      </c>
      <c r="G16">
        <v>3.3784000000000001</v>
      </c>
      <c r="H16">
        <v>0</v>
      </c>
      <c r="I16" s="2">
        <v>0</v>
      </c>
      <c r="J16" s="17">
        <f t="shared" si="0"/>
        <v>0</v>
      </c>
    </row>
    <row r="17" spans="3:14">
      <c r="C17" s="1"/>
      <c r="D17" s="1"/>
      <c r="E17" s="2"/>
      <c r="H17" s="2"/>
      <c r="I17" s="2"/>
      <c r="J17" s="17"/>
    </row>
    <row r="18" spans="3:14">
      <c r="C18" s="5"/>
      <c r="D18" s="5"/>
      <c r="E18" s="6">
        <f>SUM(E19:E20)</f>
        <v>1200000</v>
      </c>
      <c r="F18" s="15">
        <f>+(F19*I19+F20*I20)/I18</f>
        <v>3.9607999999999999</v>
      </c>
      <c r="G18" s="15">
        <f>+(G19*I19+G20*I20)/I18</f>
        <v>3.9638</v>
      </c>
      <c r="H18" s="6">
        <f>SUM(H19:H20)</f>
        <v>1000000</v>
      </c>
      <c r="I18" s="6">
        <f>SUM(I19:I20)</f>
        <v>959531053.05999994</v>
      </c>
      <c r="J18" s="19">
        <f t="shared" si="0"/>
        <v>83.333333333333343</v>
      </c>
    </row>
    <row r="19" spans="3:14">
      <c r="C19" s="1">
        <v>43895</v>
      </c>
      <c r="D19" s="1">
        <v>44287</v>
      </c>
      <c r="E19" s="2">
        <v>1000000</v>
      </c>
      <c r="F19">
        <v>3.9607999999999999</v>
      </c>
      <c r="G19">
        <v>3.9638</v>
      </c>
      <c r="H19" s="2">
        <v>1000000</v>
      </c>
      <c r="I19" s="2">
        <v>959531053.05999994</v>
      </c>
      <c r="J19" s="17">
        <f t="shared" si="0"/>
        <v>100</v>
      </c>
    </row>
    <row r="20" spans="3:14">
      <c r="C20" s="1">
        <v>43895</v>
      </c>
      <c r="D20" s="1">
        <v>44287</v>
      </c>
      <c r="E20" s="2">
        <v>200000</v>
      </c>
      <c r="F20">
        <v>3.9607999999999999</v>
      </c>
      <c r="G20">
        <v>3.9607999999999999</v>
      </c>
      <c r="H20">
        <v>0</v>
      </c>
      <c r="I20" s="2">
        <v>0</v>
      </c>
      <c r="J20" s="17">
        <f t="shared" si="0"/>
        <v>0</v>
      </c>
    </row>
    <row r="21" spans="3:14">
      <c r="C21" s="1"/>
      <c r="D21" s="1"/>
      <c r="E21" s="2"/>
      <c r="H21" s="2"/>
      <c r="I21" s="2"/>
      <c r="J21" s="17"/>
    </row>
    <row r="22" spans="3:14" ht="13.5" customHeight="1">
      <c r="C22" s="5"/>
      <c r="D22" s="5"/>
      <c r="E22" s="6">
        <f>SUM(E23:E27)</f>
        <v>5500000</v>
      </c>
      <c r="F22" s="15">
        <f>+(F23*I23+F24*I24+F25*I25+F26*I26+F27*I27)/I22</f>
        <v>4.6080019334575759</v>
      </c>
      <c r="G22" s="15">
        <f>+(G23*I23+G24*I24+G25*I25+G26*I26+G27*I27)/I22</f>
        <v>4.6217194817515539</v>
      </c>
      <c r="H22" s="6">
        <f>SUM(H23:H27)</f>
        <v>4294086</v>
      </c>
      <c r="I22" s="6">
        <f>SUM(I23:I27)</f>
        <v>3915336702.79</v>
      </c>
      <c r="J22" s="19">
        <f t="shared" si="0"/>
        <v>78.074290909090905</v>
      </c>
    </row>
    <row r="23" spans="3:14">
      <c r="C23" s="1">
        <v>43888</v>
      </c>
      <c r="D23" s="1">
        <v>44652</v>
      </c>
      <c r="E23" s="2">
        <v>100000</v>
      </c>
      <c r="F23">
        <v>4.9717000000000002</v>
      </c>
      <c r="G23">
        <v>4.9717000000000002</v>
      </c>
      <c r="H23" s="2">
        <v>89086</v>
      </c>
      <c r="I23" s="2">
        <v>80536471.620000005</v>
      </c>
      <c r="J23" s="17">
        <f t="shared" si="0"/>
        <v>89.085999999999999</v>
      </c>
      <c r="N23" s="3"/>
    </row>
    <row r="24" spans="3:14">
      <c r="C24" s="1">
        <v>43895</v>
      </c>
      <c r="D24" s="1">
        <v>44652</v>
      </c>
      <c r="E24" s="2">
        <v>3500000</v>
      </c>
      <c r="F24">
        <v>4.5628000000000002</v>
      </c>
      <c r="G24">
        <v>4.5773999999999999</v>
      </c>
      <c r="H24" s="2">
        <v>3205000</v>
      </c>
      <c r="I24" s="2">
        <v>2923095004.2199998</v>
      </c>
      <c r="J24" s="17">
        <f t="shared" si="0"/>
        <v>91.571428571428569</v>
      </c>
    </row>
    <row r="25" spans="3:14">
      <c r="C25" s="1">
        <v>43895</v>
      </c>
      <c r="D25" s="1">
        <v>44652</v>
      </c>
      <c r="E25" s="2">
        <v>700000</v>
      </c>
      <c r="F25">
        <v>4.5628000000000002</v>
      </c>
      <c r="G25">
        <v>4.5628000000000002</v>
      </c>
      <c r="H25">
        <v>0</v>
      </c>
      <c r="I25" s="2">
        <v>0</v>
      </c>
      <c r="J25" s="17">
        <f t="shared" si="0"/>
        <v>0</v>
      </c>
    </row>
    <row r="26" spans="3:14">
      <c r="C26" s="1">
        <v>43916</v>
      </c>
      <c r="D26" s="1">
        <v>44652</v>
      </c>
      <c r="E26" s="2">
        <v>1000000</v>
      </c>
      <c r="F26">
        <v>4.7207999999999997</v>
      </c>
      <c r="G26">
        <v>4.7328999999999999</v>
      </c>
      <c r="H26" s="2">
        <v>1000000</v>
      </c>
      <c r="I26" s="2">
        <v>911705226.95000005</v>
      </c>
      <c r="J26" s="17">
        <f t="shared" si="0"/>
        <v>100</v>
      </c>
    </row>
    <row r="27" spans="3:14">
      <c r="C27" s="1">
        <v>43916</v>
      </c>
      <c r="D27" s="1">
        <v>44652</v>
      </c>
      <c r="E27" s="2">
        <v>200000</v>
      </c>
      <c r="F27">
        <v>4.7207999999999997</v>
      </c>
      <c r="G27">
        <v>4.7207999999999997</v>
      </c>
      <c r="H27">
        <v>0</v>
      </c>
      <c r="I27" s="2">
        <v>0</v>
      </c>
      <c r="J27" s="17">
        <f t="shared" si="0"/>
        <v>0</v>
      </c>
    </row>
    <row r="28" spans="3:14">
      <c r="C28" s="1"/>
      <c r="D28" s="1"/>
      <c r="E28" s="2"/>
      <c r="H28" s="2"/>
      <c r="I28" s="2"/>
      <c r="J28" s="17"/>
    </row>
    <row r="29" spans="3:14">
      <c r="C29" s="5"/>
      <c r="D29" s="5"/>
      <c r="E29" s="6">
        <f>SUM(E30:E35)</f>
        <v>3000000</v>
      </c>
      <c r="F29" s="15">
        <f>+(F30*I30+F31*I31+F32*I32+F33*I33+F34*I34+F35*I35)/I29</f>
        <v>5.74</v>
      </c>
      <c r="G29" s="15">
        <f>+(G30*I30+G31*I31+G32*I32+G33*I33+G34*I34+G35*I35)/I29</f>
        <v>5.74</v>
      </c>
      <c r="H29" s="6">
        <f>SUM(H30:H35)</f>
        <v>30000</v>
      </c>
      <c r="I29" s="6">
        <f>SUM(I30:I35)</f>
        <v>24990007.32</v>
      </c>
      <c r="J29" s="19">
        <f>+(H29/E29)*100</f>
        <v>1</v>
      </c>
      <c r="N29" s="3"/>
    </row>
    <row r="30" spans="3:14">
      <c r="C30" s="1">
        <v>43902</v>
      </c>
      <c r="D30" s="1">
        <v>45108</v>
      </c>
      <c r="E30" s="2">
        <v>500000</v>
      </c>
      <c r="F30">
        <v>0</v>
      </c>
      <c r="G30">
        <v>0</v>
      </c>
      <c r="H30">
        <v>0</v>
      </c>
      <c r="I30" s="2">
        <v>0</v>
      </c>
      <c r="J30" s="17">
        <f t="shared" si="0"/>
        <v>0</v>
      </c>
    </row>
    <row r="31" spans="3:14">
      <c r="C31" s="1">
        <v>43906</v>
      </c>
      <c r="D31" s="1">
        <v>45108</v>
      </c>
      <c r="E31" s="2">
        <v>500000</v>
      </c>
      <c r="F31">
        <v>0</v>
      </c>
      <c r="G31">
        <v>0</v>
      </c>
      <c r="H31">
        <v>0</v>
      </c>
      <c r="I31" s="2">
        <v>0</v>
      </c>
      <c r="J31" s="17">
        <f t="shared" si="0"/>
        <v>0</v>
      </c>
    </row>
    <row r="32" spans="3:14">
      <c r="C32" s="1">
        <v>43907</v>
      </c>
      <c r="D32" s="1">
        <v>45108</v>
      </c>
      <c r="E32" s="2">
        <v>500000</v>
      </c>
      <c r="F32">
        <v>5.74</v>
      </c>
      <c r="G32">
        <v>5.74</v>
      </c>
      <c r="H32" s="2">
        <v>30000</v>
      </c>
      <c r="I32" s="2">
        <v>24990007.32</v>
      </c>
      <c r="J32" s="17">
        <f t="shared" si="0"/>
        <v>6</v>
      </c>
    </row>
    <row r="33" spans="1:40">
      <c r="C33" s="1">
        <v>43908</v>
      </c>
      <c r="D33" s="1">
        <v>45108</v>
      </c>
      <c r="E33" s="2">
        <v>500000</v>
      </c>
      <c r="F33">
        <v>0</v>
      </c>
      <c r="G33">
        <v>0</v>
      </c>
      <c r="H33">
        <v>0</v>
      </c>
      <c r="I33" s="2">
        <v>0</v>
      </c>
      <c r="J33" s="17">
        <f t="shared" si="0"/>
        <v>0</v>
      </c>
    </row>
    <row r="34" spans="1:40">
      <c r="C34" s="1">
        <v>43909</v>
      </c>
      <c r="D34" s="1">
        <v>45108</v>
      </c>
      <c r="E34" s="2">
        <v>500000</v>
      </c>
      <c r="F34">
        <v>0</v>
      </c>
      <c r="G34">
        <v>0</v>
      </c>
      <c r="H34">
        <v>0</v>
      </c>
      <c r="I34" s="2">
        <v>0</v>
      </c>
      <c r="J34" s="17">
        <f t="shared" si="0"/>
        <v>0</v>
      </c>
    </row>
    <row r="35" spans="1:40">
      <c r="C35" s="1">
        <v>43910</v>
      </c>
      <c r="D35" s="1">
        <v>45108</v>
      </c>
      <c r="E35" s="2">
        <v>500000</v>
      </c>
      <c r="F35">
        <v>0</v>
      </c>
      <c r="G35">
        <v>0</v>
      </c>
      <c r="H35">
        <v>0</v>
      </c>
      <c r="I35" s="2">
        <v>0</v>
      </c>
      <c r="J35" s="17">
        <f t="shared" si="0"/>
        <v>0</v>
      </c>
    </row>
    <row r="36" spans="1:40">
      <c r="C36" s="1"/>
      <c r="D36" s="1"/>
      <c r="E36" s="2"/>
      <c r="H36" s="2"/>
      <c r="I36" s="2"/>
      <c r="J36" s="17"/>
    </row>
    <row r="37" spans="1:40">
      <c r="C37" s="5"/>
      <c r="D37" s="5"/>
      <c r="E37" s="6">
        <f>SUM(E38:E46)</f>
        <v>7900000</v>
      </c>
      <c r="F37" s="15">
        <f>+(F38*I38+F39*I39+F40*I40+F41*I41+F42*I42+F43*I43+F44*I44+F45*I45+F46*I46)/I37</f>
        <v>5.5917485624403209</v>
      </c>
      <c r="G37" s="15">
        <f>+(G38*I38+G39*I39+G40*I40+G41*I41+G42*I42+G43*I43+G44*I44+G45*I45+G46*I46)/I37</f>
        <v>5.6029277474663512</v>
      </c>
      <c r="H37" s="6">
        <f>SUM(H38:H46)</f>
        <v>3626236</v>
      </c>
      <c r="I37" s="6">
        <f>SUM(I38:I46)</f>
        <v>2948599219.0599999</v>
      </c>
      <c r="J37" s="19">
        <f t="shared" ref="J37" si="1">+(H37/E37)*100</f>
        <v>45.901721518987344</v>
      </c>
    </row>
    <row r="38" spans="1:40">
      <c r="C38" s="1">
        <v>43888</v>
      </c>
      <c r="D38" s="1">
        <v>45292</v>
      </c>
      <c r="E38" s="2">
        <v>100000</v>
      </c>
      <c r="F38">
        <v>5.9541000000000004</v>
      </c>
      <c r="G38">
        <v>5.9541000000000004</v>
      </c>
      <c r="H38" s="2">
        <v>89086</v>
      </c>
      <c r="I38" s="2">
        <v>71437028.329999998</v>
      </c>
      <c r="J38" s="17">
        <f t="shared" si="0"/>
        <v>89.085999999999999</v>
      </c>
    </row>
    <row r="39" spans="1:40">
      <c r="C39" s="1">
        <v>43895</v>
      </c>
      <c r="D39" s="1">
        <v>45292</v>
      </c>
      <c r="E39" s="2">
        <v>4000000</v>
      </c>
      <c r="F39">
        <v>5.5758999999999999</v>
      </c>
      <c r="G39">
        <v>5.5873999999999997</v>
      </c>
      <c r="H39" s="2">
        <v>3523000</v>
      </c>
      <c r="I39" s="2">
        <v>2866342281.52</v>
      </c>
      <c r="J39" s="17">
        <f t="shared" si="0"/>
        <v>88.075000000000003</v>
      </c>
    </row>
    <row r="40" spans="1:40">
      <c r="C40" s="1">
        <v>43895</v>
      </c>
      <c r="D40" s="1">
        <v>45292</v>
      </c>
      <c r="E40" s="2">
        <v>800000</v>
      </c>
      <c r="F40">
        <v>5.5758999999999999</v>
      </c>
      <c r="G40">
        <v>5.5758999999999999</v>
      </c>
      <c r="H40">
        <v>0</v>
      </c>
      <c r="I40" s="2">
        <v>0</v>
      </c>
      <c r="J40" s="17">
        <f t="shared" si="0"/>
        <v>0</v>
      </c>
    </row>
    <row r="41" spans="1:40">
      <c r="C41" s="1">
        <v>43902</v>
      </c>
      <c r="D41" s="1">
        <v>45292</v>
      </c>
      <c r="E41" s="2">
        <v>500000</v>
      </c>
      <c r="F41">
        <v>0</v>
      </c>
      <c r="G41">
        <v>0</v>
      </c>
      <c r="H41">
        <v>0</v>
      </c>
      <c r="I41" s="2">
        <v>0</v>
      </c>
      <c r="J41" s="17">
        <f t="shared" si="0"/>
        <v>0</v>
      </c>
    </row>
    <row r="42" spans="1:40">
      <c r="C42" s="1">
        <v>43906</v>
      </c>
      <c r="D42" s="1">
        <v>45292</v>
      </c>
      <c r="E42" s="2">
        <v>500000</v>
      </c>
      <c r="F42">
        <v>0</v>
      </c>
      <c r="G42">
        <v>0</v>
      </c>
      <c r="H42">
        <v>0</v>
      </c>
      <c r="I42" s="2">
        <v>0</v>
      </c>
      <c r="J42" s="17">
        <f t="shared" si="0"/>
        <v>0</v>
      </c>
    </row>
    <row r="43" spans="1:40">
      <c r="C43" s="1">
        <v>43907</v>
      </c>
      <c r="D43" s="1">
        <v>45292</v>
      </c>
      <c r="E43" s="2">
        <v>500000</v>
      </c>
      <c r="F43">
        <v>6</v>
      </c>
      <c r="G43">
        <v>6</v>
      </c>
      <c r="H43" s="2">
        <v>1000</v>
      </c>
      <c r="I43" s="2">
        <v>802788.06</v>
      </c>
      <c r="J43" s="17">
        <f t="shared" si="0"/>
        <v>0.2</v>
      </c>
    </row>
    <row r="44" spans="1:40">
      <c r="C44" s="1">
        <v>43908</v>
      </c>
      <c r="D44" s="1">
        <v>45292</v>
      </c>
      <c r="E44" s="2">
        <v>500000</v>
      </c>
      <c r="F44">
        <v>0</v>
      </c>
      <c r="G44">
        <v>0</v>
      </c>
      <c r="H44">
        <v>0</v>
      </c>
      <c r="I44" s="2">
        <v>0</v>
      </c>
      <c r="J44" s="17">
        <f t="shared" si="0"/>
        <v>0</v>
      </c>
    </row>
    <row r="45" spans="1:40">
      <c r="C45" s="1">
        <v>43909</v>
      </c>
      <c r="D45" s="1">
        <v>45292</v>
      </c>
      <c r="E45" s="2">
        <v>500000</v>
      </c>
      <c r="F45">
        <v>0</v>
      </c>
      <c r="G45">
        <v>0</v>
      </c>
      <c r="H45">
        <v>0</v>
      </c>
      <c r="I45" s="2">
        <v>0</v>
      </c>
      <c r="J45" s="17">
        <f t="shared" si="0"/>
        <v>0</v>
      </c>
    </row>
    <row r="46" spans="1:40" s="4" customFormat="1">
      <c r="A46"/>
      <c r="B46"/>
      <c r="C46" s="1">
        <v>43910</v>
      </c>
      <c r="D46" s="1">
        <v>45292</v>
      </c>
      <c r="E46" s="2">
        <v>500000</v>
      </c>
      <c r="F46">
        <v>7.5099</v>
      </c>
      <c r="G46">
        <v>7.5099</v>
      </c>
      <c r="H46" s="2">
        <v>13150</v>
      </c>
      <c r="I46" s="2">
        <v>10017121.15</v>
      </c>
      <c r="J46" s="17">
        <f t="shared" si="0"/>
        <v>2.63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s="4" customFormat="1">
      <c r="A47"/>
      <c r="B47"/>
      <c r="C47" s="1"/>
      <c r="D47" s="1"/>
      <c r="E47" s="2"/>
      <c r="F47"/>
      <c r="G47"/>
      <c r="H47" s="2"/>
      <c r="I47" s="2"/>
      <c r="J47" s="1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s="4" customFormat="1">
      <c r="A48"/>
      <c r="B48"/>
      <c r="C48" s="12" t="s">
        <v>11</v>
      </c>
      <c r="D48" s="12"/>
      <c r="E48" s="14">
        <f>+E49+E53+E57+E67+E79+E89+E97+E107+E114+E123+E130+E137</f>
        <v>48380000</v>
      </c>
      <c r="F48" s="12"/>
      <c r="G48" s="12"/>
      <c r="H48" s="14">
        <f>+H49+H53+H57+H67+H79+H89+H97+H107+H114+H123+H130+H137</f>
        <v>1042811</v>
      </c>
      <c r="I48" s="14">
        <f>+I49+I53+I57+I67+I79+I89+I97+I107+I114+I123+I130+I137</f>
        <v>4256346642.9800005</v>
      </c>
      <c r="J48" s="18">
        <f t="shared" si="0"/>
        <v>2.1554588673005375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s="4" customFormat="1">
      <c r="A49"/>
      <c r="B49"/>
      <c r="C49" s="5"/>
      <c r="D49" s="5"/>
      <c r="E49" s="6">
        <f>SUM(E50:E51)</f>
        <v>2000000</v>
      </c>
      <c r="F49" s="15">
        <f>+(F50*I50+F51*I51)/I49</f>
        <v>3.3083870562203384</v>
      </c>
      <c r="G49" s="15">
        <f>+(G50*I50+G51*I51)/I49</f>
        <v>3.3083870562203384</v>
      </c>
      <c r="H49" s="6">
        <f>SUM(H50:H51)</f>
        <v>61300</v>
      </c>
      <c r="I49" s="6">
        <f>SUM(I50:I51)</f>
        <v>216549794.36000001</v>
      </c>
      <c r="J49" s="19">
        <f t="shared" ref="J49" si="2">+(H49/E49)*100</f>
        <v>3.0649999999999999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s="4" customFormat="1">
      <c r="A50"/>
      <c r="B50"/>
      <c r="C50" s="1">
        <v>43914</v>
      </c>
      <c r="D50" s="1">
        <v>44788</v>
      </c>
      <c r="E50" s="2">
        <v>1000000</v>
      </c>
      <c r="F50">
        <v>3.41</v>
      </c>
      <c r="G50">
        <v>3.41</v>
      </c>
      <c r="H50" s="2">
        <v>41300</v>
      </c>
      <c r="I50" s="2">
        <v>145568303.78</v>
      </c>
      <c r="J50" s="17">
        <f t="shared" si="0"/>
        <v>4.1300000000000008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</row>
    <row r="51" spans="1:40" s="4" customFormat="1">
      <c r="A51"/>
      <c r="B51"/>
      <c r="C51" s="1">
        <v>43915</v>
      </c>
      <c r="D51" s="1">
        <v>44788</v>
      </c>
      <c r="E51" s="2">
        <v>1000000</v>
      </c>
      <c r="F51">
        <v>3.1</v>
      </c>
      <c r="G51">
        <v>3.1</v>
      </c>
      <c r="H51" s="2">
        <v>20000</v>
      </c>
      <c r="I51" s="2">
        <v>70981490.579999998</v>
      </c>
      <c r="J51" s="17">
        <f t="shared" si="0"/>
        <v>2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</row>
    <row r="52" spans="1:40" s="4" customFormat="1">
      <c r="A52"/>
      <c r="B52"/>
      <c r="C52" s="1"/>
      <c r="D52" s="1"/>
      <c r="E52" s="2"/>
      <c r="F52"/>
      <c r="G52"/>
      <c r="H52" s="2"/>
      <c r="I52" s="2"/>
      <c r="J52" s="17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</row>
    <row r="53" spans="1:40" s="4" customFormat="1">
      <c r="A53"/>
      <c r="B53"/>
      <c r="C53" s="5"/>
      <c r="D53" s="5"/>
      <c r="E53" s="6">
        <f>SUM(E54:E55)</f>
        <v>2000000</v>
      </c>
      <c r="F53" s="15" t="e">
        <f>+(F54*I54+F55*I55)/I53</f>
        <v>#DIV/0!</v>
      </c>
      <c r="G53" s="15" t="e">
        <f>+(G54*I54+G55*I55)/I53</f>
        <v>#DIV/0!</v>
      </c>
      <c r="H53" s="6">
        <f>SUM(H54:H55)</f>
        <v>0</v>
      </c>
      <c r="I53" s="6">
        <f>SUM(I54:I55)</f>
        <v>0</v>
      </c>
      <c r="J53" s="19">
        <f t="shared" ref="J53" si="3">+(H53/E53)*100</f>
        <v>0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</row>
    <row r="54" spans="1:40" s="4" customFormat="1">
      <c r="A54"/>
      <c r="B54"/>
      <c r="C54" s="1">
        <v>43914</v>
      </c>
      <c r="D54" s="1">
        <v>45061</v>
      </c>
      <c r="E54" s="2">
        <v>1000000</v>
      </c>
      <c r="F54">
        <v>0</v>
      </c>
      <c r="G54">
        <v>0</v>
      </c>
      <c r="H54">
        <v>0</v>
      </c>
      <c r="I54" s="2">
        <v>0</v>
      </c>
      <c r="J54" s="17">
        <f t="shared" si="0"/>
        <v>0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</row>
    <row r="55" spans="1:40" s="4" customFormat="1">
      <c r="A55"/>
      <c r="B55"/>
      <c r="C55" s="1">
        <v>43915</v>
      </c>
      <c r="D55" s="1">
        <v>45061</v>
      </c>
      <c r="E55" s="2">
        <v>1000000</v>
      </c>
      <c r="F55">
        <v>0</v>
      </c>
      <c r="G55">
        <v>0</v>
      </c>
      <c r="H55">
        <v>0</v>
      </c>
      <c r="I55" s="2">
        <v>0</v>
      </c>
      <c r="J55" s="17">
        <f t="shared" si="0"/>
        <v>0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</row>
    <row r="56" spans="1:40" s="4" customFormat="1">
      <c r="A56"/>
      <c r="B56"/>
      <c r="C56" s="1"/>
      <c r="D56" s="1"/>
      <c r="E56" s="2"/>
      <c r="F56"/>
      <c r="G56"/>
      <c r="H56"/>
      <c r="I56" s="2"/>
      <c r="J56" s="17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</row>
    <row r="57" spans="1:40" s="4" customFormat="1">
      <c r="A57"/>
      <c r="B57"/>
      <c r="C57" s="5"/>
      <c r="D57" s="5"/>
      <c r="E57" s="6">
        <f>SUM(E58:E65)</f>
        <v>8000000</v>
      </c>
      <c r="F57" s="15">
        <f>+(F58*I58+F59*I59+F60*I60+F61*I61+F62*I62+F63*I63+F64*I64+F65*I65)/I57</f>
        <v>3.0552588384522013</v>
      </c>
      <c r="G57" s="15">
        <f>+(G58*I58+G59*I59+G60*I60+G61*I61+G62*I62+G63*I63+G64*I64+G65*I65)/I57</f>
        <v>3.0552588384522013</v>
      </c>
      <c r="H57" s="6">
        <f>SUM(H58:H65)</f>
        <v>47200</v>
      </c>
      <c r="I57" s="6">
        <f>SUM(I58:I65)</f>
        <v>175631331.10000002</v>
      </c>
      <c r="J57" s="19">
        <f t="shared" ref="J57" si="4">+(H57/E57)*100</f>
        <v>0.59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</row>
    <row r="58" spans="1:40" s="4" customFormat="1">
      <c r="A58"/>
      <c r="B58"/>
      <c r="C58" s="1">
        <v>43902</v>
      </c>
      <c r="D58" s="1">
        <v>45519</v>
      </c>
      <c r="E58" s="2">
        <v>1000000</v>
      </c>
      <c r="F58">
        <v>0</v>
      </c>
      <c r="G58">
        <v>0</v>
      </c>
      <c r="H58">
        <v>0</v>
      </c>
      <c r="I58" s="2">
        <v>0</v>
      </c>
      <c r="J58" s="17">
        <f t="shared" si="0"/>
        <v>0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</row>
    <row r="59" spans="1:40" s="4" customFormat="1">
      <c r="A59"/>
      <c r="B59"/>
      <c r="C59" s="1">
        <v>43906</v>
      </c>
      <c r="D59" s="1">
        <v>45519</v>
      </c>
      <c r="E59" s="2">
        <v>1000000</v>
      </c>
      <c r="F59">
        <v>0</v>
      </c>
      <c r="G59">
        <v>0</v>
      </c>
      <c r="H59">
        <v>0</v>
      </c>
      <c r="I59" s="2">
        <v>0</v>
      </c>
      <c r="J59" s="17">
        <f t="shared" si="0"/>
        <v>0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</row>
    <row r="60" spans="1:40" s="4" customFormat="1">
      <c r="A60"/>
      <c r="B60"/>
      <c r="C60" s="1">
        <v>43907</v>
      </c>
      <c r="D60" s="1">
        <v>45519</v>
      </c>
      <c r="E60" s="2">
        <v>1000000</v>
      </c>
      <c r="F60">
        <v>2.77</v>
      </c>
      <c r="G60">
        <v>2.77</v>
      </c>
      <c r="H60" s="2">
        <v>20000</v>
      </c>
      <c r="I60" s="2">
        <v>75230207.420000002</v>
      </c>
      <c r="J60" s="17">
        <f t="shared" si="0"/>
        <v>2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:40" s="4" customFormat="1">
      <c r="A61"/>
      <c r="B61"/>
      <c r="C61" s="1">
        <v>43908</v>
      </c>
      <c r="D61" s="1">
        <v>45519</v>
      </c>
      <c r="E61" s="2">
        <v>1000000</v>
      </c>
      <c r="F61">
        <v>3.1</v>
      </c>
      <c r="G61">
        <v>3.1</v>
      </c>
      <c r="H61" s="2">
        <v>20000</v>
      </c>
      <c r="I61" s="2">
        <v>74296479.540000007</v>
      </c>
      <c r="J61" s="17">
        <f t="shared" si="0"/>
        <v>2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40" s="4" customFormat="1">
      <c r="A62"/>
      <c r="B62"/>
      <c r="C62" s="1">
        <v>43909</v>
      </c>
      <c r="D62" s="1">
        <v>45519</v>
      </c>
      <c r="E62" s="2">
        <v>1000000</v>
      </c>
      <c r="F62">
        <v>0</v>
      </c>
      <c r="G62">
        <v>0</v>
      </c>
      <c r="H62">
        <v>0</v>
      </c>
      <c r="I62" s="2">
        <v>0</v>
      </c>
      <c r="J62" s="17">
        <f t="shared" si="0"/>
        <v>0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40" s="4" customFormat="1">
      <c r="A63"/>
      <c r="B63"/>
      <c r="C63" s="1">
        <v>43910</v>
      </c>
      <c r="D63" s="1">
        <v>45519</v>
      </c>
      <c r="E63" s="2">
        <v>1000000</v>
      </c>
      <c r="F63">
        <v>3.75</v>
      </c>
      <c r="G63">
        <v>3.75</v>
      </c>
      <c r="H63" s="2">
        <v>7200</v>
      </c>
      <c r="I63" s="2">
        <v>26104644.140000001</v>
      </c>
      <c r="J63" s="17">
        <f t="shared" si="0"/>
        <v>0.72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40" s="4" customFormat="1">
      <c r="A64"/>
      <c r="B64"/>
      <c r="C64" s="1">
        <v>43914</v>
      </c>
      <c r="D64" s="1">
        <v>45519</v>
      </c>
      <c r="E64" s="2">
        <v>1000000</v>
      </c>
      <c r="F64">
        <v>0</v>
      </c>
      <c r="G64">
        <v>0</v>
      </c>
      <c r="H64">
        <v>0</v>
      </c>
      <c r="I64" s="2">
        <v>0</v>
      </c>
      <c r="J64" s="17">
        <f t="shared" si="0"/>
        <v>0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</row>
    <row r="65" spans="1:40" s="4" customFormat="1">
      <c r="A65"/>
      <c r="B65"/>
      <c r="C65" s="1">
        <v>43915</v>
      </c>
      <c r="D65" s="1">
        <v>45519</v>
      </c>
      <c r="E65" s="2">
        <v>1000000</v>
      </c>
      <c r="F65">
        <v>0</v>
      </c>
      <c r="G65">
        <v>0</v>
      </c>
      <c r="H65">
        <v>0</v>
      </c>
      <c r="I65" s="2">
        <v>0</v>
      </c>
      <c r="J65" s="17">
        <f t="shared" si="0"/>
        <v>0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</row>
    <row r="66" spans="1:40" s="4" customFormat="1">
      <c r="A66"/>
      <c r="B66"/>
      <c r="C66" s="1"/>
      <c r="D66" s="1"/>
      <c r="E66" s="2"/>
      <c r="F66"/>
      <c r="G66"/>
      <c r="H66"/>
      <c r="I66" s="2"/>
      <c r="J66" s="17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</row>
    <row r="67" spans="1:40" s="4" customFormat="1">
      <c r="A67"/>
      <c r="B67"/>
      <c r="C67" s="5"/>
      <c r="D67" s="5"/>
      <c r="E67" s="6">
        <f>SUM(E68:E77)</f>
        <v>8337700</v>
      </c>
      <c r="F67" s="15">
        <f>+(F68*I68+F69*I69+F70*I70+F71*I71+F72*I72+F73*I73+F74*I74+F75*I75+F76*I76+F77*I77)/I67</f>
        <v>2.2500000000000004</v>
      </c>
      <c r="G67" s="15">
        <f>+(G68*I68+G69*I69+G70*I70+G71*I71+G72*I72+G73*I73+G74*I74+G75*I75+G76*I76+G77*I77)/I67</f>
        <v>2.2500000000000004</v>
      </c>
      <c r="H67" s="6">
        <f>SUM(H68:H77)</f>
        <v>226196</v>
      </c>
      <c r="I67" s="6">
        <f>SUM(I68:I77)</f>
        <v>895421894.53999996</v>
      </c>
      <c r="J67" s="19">
        <f t="shared" si="0"/>
        <v>2.7129304244575843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</row>
    <row r="68" spans="1:40">
      <c r="C68" s="1">
        <v>43893</v>
      </c>
      <c r="D68" s="1">
        <v>45792</v>
      </c>
      <c r="E68" s="2">
        <v>300000</v>
      </c>
      <c r="F68">
        <v>2.25</v>
      </c>
      <c r="G68">
        <v>2.25</v>
      </c>
      <c r="H68" s="2">
        <v>188500</v>
      </c>
      <c r="I68" s="2">
        <v>746198107.51999998</v>
      </c>
      <c r="J68" s="17">
        <f t="shared" si="0"/>
        <v>62.833333333333329</v>
      </c>
    </row>
    <row r="69" spans="1:40">
      <c r="C69" s="1">
        <v>43893</v>
      </c>
      <c r="D69" s="1">
        <v>45792</v>
      </c>
      <c r="E69" s="2">
        <v>37700</v>
      </c>
      <c r="F69">
        <v>2.25</v>
      </c>
      <c r="G69">
        <v>2.25</v>
      </c>
      <c r="H69" s="2">
        <v>37696</v>
      </c>
      <c r="I69" s="2">
        <v>149223787.02000001</v>
      </c>
      <c r="J69" s="17">
        <f t="shared" si="0"/>
        <v>99.989389920424401</v>
      </c>
    </row>
    <row r="70" spans="1:40">
      <c r="C70" s="1">
        <v>43902</v>
      </c>
      <c r="D70" s="1">
        <v>45792</v>
      </c>
      <c r="E70" s="2">
        <v>1000000</v>
      </c>
      <c r="F70">
        <v>0</v>
      </c>
      <c r="G70">
        <v>0</v>
      </c>
      <c r="H70">
        <v>0</v>
      </c>
      <c r="I70" s="2">
        <v>0</v>
      </c>
      <c r="J70" s="17">
        <f t="shared" si="0"/>
        <v>0</v>
      </c>
    </row>
    <row r="71" spans="1:40">
      <c r="C71" s="1">
        <v>43906</v>
      </c>
      <c r="D71" s="1">
        <v>45792</v>
      </c>
      <c r="E71" s="2">
        <v>1000000</v>
      </c>
      <c r="F71">
        <v>0</v>
      </c>
      <c r="G71">
        <v>0</v>
      </c>
      <c r="H71">
        <v>0</v>
      </c>
      <c r="I71" s="2">
        <v>0</v>
      </c>
      <c r="J71" s="17">
        <f t="shared" si="0"/>
        <v>0</v>
      </c>
    </row>
    <row r="72" spans="1:40">
      <c r="C72" s="1">
        <v>43907</v>
      </c>
      <c r="D72" s="1">
        <v>45792</v>
      </c>
      <c r="E72" s="2">
        <v>1000000</v>
      </c>
      <c r="F72">
        <v>0</v>
      </c>
      <c r="G72">
        <v>0</v>
      </c>
      <c r="H72">
        <v>0</v>
      </c>
      <c r="I72" s="2">
        <v>0</v>
      </c>
      <c r="J72" s="17">
        <f t="shared" si="0"/>
        <v>0</v>
      </c>
    </row>
    <row r="73" spans="1:40">
      <c r="C73" s="1">
        <v>43908</v>
      </c>
      <c r="D73" s="1">
        <v>45792</v>
      </c>
      <c r="E73" s="2">
        <v>1000000</v>
      </c>
      <c r="F73">
        <v>0</v>
      </c>
      <c r="G73">
        <v>0</v>
      </c>
      <c r="H73">
        <v>0</v>
      </c>
      <c r="I73" s="2">
        <v>0</v>
      </c>
      <c r="J73" s="17">
        <f t="shared" si="0"/>
        <v>0</v>
      </c>
    </row>
    <row r="74" spans="1:40">
      <c r="C74" s="1">
        <v>43909</v>
      </c>
      <c r="D74" s="1">
        <v>45792</v>
      </c>
      <c r="E74" s="2">
        <v>1000000</v>
      </c>
      <c r="F74">
        <v>0</v>
      </c>
      <c r="G74">
        <v>0</v>
      </c>
      <c r="H74">
        <v>0</v>
      </c>
      <c r="I74" s="2">
        <v>0</v>
      </c>
      <c r="J74" s="17">
        <f t="shared" si="0"/>
        <v>0</v>
      </c>
    </row>
    <row r="75" spans="1:40">
      <c r="C75" s="1">
        <v>43910</v>
      </c>
      <c r="D75" s="1">
        <v>45792</v>
      </c>
      <c r="E75" s="2">
        <v>1000000</v>
      </c>
      <c r="F75">
        <v>0</v>
      </c>
      <c r="G75">
        <v>0</v>
      </c>
      <c r="H75">
        <v>0</v>
      </c>
      <c r="I75" s="2">
        <v>0</v>
      </c>
      <c r="J75" s="17">
        <f t="shared" si="0"/>
        <v>0</v>
      </c>
    </row>
    <row r="76" spans="1:40">
      <c r="C76" s="1">
        <v>43914</v>
      </c>
      <c r="D76" s="1">
        <v>45792</v>
      </c>
      <c r="E76" s="2">
        <v>1000000</v>
      </c>
      <c r="F76">
        <v>0</v>
      </c>
      <c r="G76">
        <v>0</v>
      </c>
      <c r="H76">
        <v>0</v>
      </c>
      <c r="I76" s="2">
        <v>0</v>
      </c>
      <c r="J76" s="17">
        <f t="shared" si="0"/>
        <v>0</v>
      </c>
    </row>
    <row r="77" spans="1:40">
      <c r="C77" s="1">
        <v>43915</v>
      </c>
      <c r="D77" s="1">
        <v>45792</v>
      </c>
      <c r="E77" s="2">
        <v>1000000</v>
      </c>
      <c r="F77">
        <v>0</v>
      </c>
      <c r="G77">
        <v>0</v>
      </c>
      <c r="H77">
        <v>0</v>
      </c>
      <c r="I77" s="2">
        <v>0</v>
      </c>
      <c r="J77" s="17">
        <f t="shared" si="0"/>
        <v>0</v>
      </c>
    </row>
    <row r="78" spans="1:40">
      <c r="C78" s="1"/>
      <c r="D78" s="1"/>
      <c r="E78" s="2"/>
      <c r="I78" s="2"/>
      <c r="J78" s="17"/>
    </row>
    <row r="79" spans="1:40">
      <c r="C79" s="5"/>
      <c r="D79" s="5"/>
      <c r="E79" s="6">
        <f>SUM(E80:E87)</f>
        <v>8000000</v>
      </c>
      <c r="F79" s="15">
        <f>+(F80*I80+F81*I81+F82*I82+F83*I83+F84*I84+F85*I85+F86*I86+F87*I87)/I79</f>
        <v>4.1125547782965226</v>
      </c>
      <c r="G79" s="15">
        <f>+(G80*I80+G81*I81+G82*I82+G83*I83+G84*I84+G85*I85+G86*I86+G87*I87)/I79</f>
        <v>4.1125547782965226</v>
      </c>
      <c r="H79" s="6">
        <f>SUM(H80:H87)</f>
        <v>13300</v>
      </c>
      <c r="I79" s="6">
        <f>SUM(I80:I87)</f>
        <v>48842119.870000005</v>
      </c>
      <c r="J79" s="19">
        <f t="shared" ref="J79" si="5">+(H79/E79)*100</f>
        <v>0.16624999999999998</v>
      </c>
    </row>
    <row r="80" spans="1:40">
      <c r="C80" s="1">
        <v>43902</v>
      </c>
      <c r="D80" s="1">
        <v>46249</v>
      </c>
      <c r="E80" s="2">
        <v>1000000</v>
      </c>
      <c r="F80">
        <v>0</v>
      </c>
      <c r="G80">
        <v>0</v>
      </c>
      <c r="H80">
        <v>0</v>
      </c>
      <c r="I80" s="2">
        <v>0</v>
      </c>
      <c r="J80" s="17">
        <f t="shared" si="0"/>
        <v>0</v>
      </c>
    </row>
    <row r="81" spans="3:10">
      <c r="C81" s="1">
        <v>43906</v>
      </c>
      <c r="D81" s="1">
        <v>46249</v>
      </c>
      <c r="E81" s="2">
        <v>1000000</v>
      </c>
      <c r="F81">
        <v>0</v>
      </c>
      <c r="G81">
        <v>0</v>
      </c>
      <c r="H81">
        <v>0</v>
      </c>
      <c r="I81" s="2">
        <v>0</v>
      </c>
      <c r="J81" s="17">
        <f t="shared" si="0"/>
        <v>0</v>
      </c>
    </row>
    <row r="82" spans="3:10">
      <c r="C82" s="1">
        <v>43907</v>
      </c>
      <c r="D82" s="1">
        <v>46249</v>
      </c>
      <c r="E82" s="2">
        <v>1000000</v>
      </c>
      <c r="F82">
        <v>0</v>
      </c>
      <c r="G82">
        <v>0</v>
      </c>
      <c r="H82">
        <v>0</v>
      </c>
      <c r="I82" s="2">
        <v>0</v>
      </c>
      <c r="J82" s="17">
        <f t="shared" si="0"/>
        <v>0</v>
      </c>
    </row>
    <row r="83" spans="3:10">
      <c r="C83" s="1">
        <v>43908</v>
      </c>
      <c r="D83" s="1">
        <v>46249</v>
      </c>
      <c r="E83" s="2">
        <v>1000000</v>
      </c>
      <c r="F83">
        <v>0</v>
      </c>
      <c r="G83">
        <v>0</v>
      </c>
      <c r="H83">
        <v>0</v>
      </c>
      <c r="I83" s="2">
        <v>0</v>
      </c>
      <c r="J83" s="17">
        <f t="shared" si="0"/>
        <v>0</v>
      </c>
    </row>
    <row r="84" spans="3:10">
      <c r="C84" s="1">
        <v>43909</v>
      </c>
      <c r="D84" s="1">
        <v>46249</v>
      </c>
      <c r="E84" s="2">
        <v>1000000</v>
      </c>
      <c r="F84">
        <v>4.1500000000000004</v>
      </c>
      <c r="G84">
        <v>4.1500000000000004</v>
      </c>
      <c r="H84" s="2">
        <v>10000</v>
      </c>
      <c r="I84" s="2">
        <v>36649426.490000002</v>
      </c>
      <c r="J84" s="17">
        <f t="shared" si="0"/>
        <v>1</v>
      </c>
    </row>
    <row r="85" spans="3:10">
      <c r="C85" s="1">
        <v>43910</v>
      </c>
      <c r="D85" s="1">
        <v>46249</v>
      </c>
      <c r="E85" s="2">
        <v>1000000</v>
      </c>
      <c r="F85">
        <v>4</v>
      </c>
      <c r="G85">
        <v>4</v>
      </c>
      <c r="H85" s="2">
        <v>3300</v>
      </c>
      <c r="I85" s="2">
        <v>12192693.380000001</v>
      </c>
      <c r="J85" s="17">
        <f t="shared" si="0"/>
        <v>0.33</v>
      </c>
    </row>
    <row r="86" spans="3:10">
      <c r="C86" s="1">
        <v>43914</v>
      </c>
      <c r="D86" s="1">
        <v>46249</v>
      </c>
      <c r="E86" s="2">
        <v>1000000</v>
      </c>
      <c r="F86">
        <v>0</v>
      </c>
      <c r="G86">
        <v>0</v>
      </c>
      <c r="H86">
        <v>0</v>
      </c>
      <c r="I86" s="2">
        <v>0</v>
      </c>
      <c r="J86" s="17">
        <f t="shared" si="0"/>
        <v>0</v>
      </c>
    </row>
    <row r="87" spans="3:10">
      <c r="C87" s="1">
        <v>43915</v>
      </c>
      <c r="D87" s="1">
        <v>46249</v>
      </c>
      <c r="E87" s="2">
        <v>1000000</v>
      </c>
      <c r="F87">
        <v>0</v>
      </c>
      <c r="G87">
        <v>0</v>
      </c>
      <c r="H87">
        <v>0</v>
      </c>
      <c r="I87" s="2">
        <v>0</v>
      </c>
      <c r="J87" s="17">
        <f t="shared" si="0"/>
        <v>0</v>
      </c>
    </row>
    <row r="88" spans="3:10">
      <c r="C88" s="1"/>
      <c r="D88" s="1"/>
      <c r="E88" s="2"/>
      <c r="I88" s="2"/>
      <c r="J88" s="17"/>
    </row>
    <row r="89" spans="3:10">
      <c r="C89" s="5"/>
      <c r="D89" s="5"/>
      <c r="E89" s="6">
        <f>SUM(E90:E95)</f>
        <v>6000000</v>
      </c>
      <c r="F89" s="15">
        <f>+(F90*I90+F91*I91+F92*I92+F93*I93+F94*I94+F95*I95)/I89</f>
        <v>4.1046578324893108</v>
      </c>
      <c r="G89" s="15">
        <f>+(G90*I90+G91*I91+G92*I92+G93*I93+G94*I94+G95*I95)/I89</f>
        <v>4.1046578324893108</v>
      </c>
      <c r="H89" s="6">
        <f>SUM(H90:H95)</f>
        <v>35000</v>
      </c>
      <c r="I89" s="6">
        <f>SUM(I90:I95)</f>
        <v>131767974.14</v>
      </c>
      <c r="J89" s="19">
        <f t="shared" ref="J89" si="6">+(H89/E89)*100</f>
        <v>0.58333333333333337</v>
      </c>
    </row>
    <row r="90" spans="3:10">
      <c r="C90" s="1">
        <v>43902</v>
      </c>
      <c r="D90" s="1">
        <v>46980</v>
      </c>
      <c r="E90" s="2">
        <v>1000000</v>
      </c>
      <c r="F90">
        <v>4.0999999999999996</v>
      </c>
      <c r="G90">
        <v>4.0999999999999996</v>
      </c>
      <c r="H90" s="2">
        <v>5000</v>
      </c>
      <c r="I90" s="2">
        <v>18808860.960000001</v>
      </c>
      <c r="J90" s="17">
        <f t="shared" si="0"/>
        <v>0.5</v>
      </c>
    </row>
    <row r="91" spans="3:10">
      <c r="C91" s="1">
        <v>43906</v>
      </c>
      <c r="D91" s="1">
        <v>46980</v>
      </c>
      <c r="E91" s="2">
        <v>1000000</v>
      </c>
      <c r="F91">
        <v>0</v>
      </c>
      <c r="G91">
        <v>0</v>
      </c>
      <c r="H91">
        <v>0</v>
      </c>
      <c r="I91" s="2">
        <v>0</v>
      </c>
      <c r="J91" s="17">
        <f t="shared" si="0"/>
        <v>0</v>
      </c>
    </row>
    <row r="92" spans="3:10">
      <c r="C92" s="1">
        <v>43907</v>
      </c>
      <c r="D92" s="1">
        <v>46980</v>
      </c>
      <c r="E92" s="2">
        <v>1000000</v>
      </c>
      <c r="F92">
        <v>0</v>
      </c>
      <c r="G92">
        <v>0</v>
      </c>
      <c r="H92">
        <v>0</v>
      </c>
      <c r="I92" s="2">
        <v>0</v>
      </c>
      <c r="J92" s="17">
        <f t="shared" si="0"/>
        <v>0</v>
      </c>
    </row>
    <row r="93" spans="3:10">
      <c r="C93" s="1">
        <v>43908</v>
      </c>
      <c r="D93" s="1">
        <v>46980</v>
      </c>
      <c r="E93" s="2">
        <v>1000000</v>
      </c>
      <c r="F93">
        <v>0</v>
      </c>
      <c r="G93">
        <v>0</v>
      </c>
      <c r="H93">
        <v>0</v>
      </c>
      <c r="I93" s="2">
        <v>0</v>
      </c>
      <c r="J93" s="17">
        <f t="shared" si="0"/>
        <v>0</v>
      </c>
    </row>
    <row r="94" spans="3:10">
      <c r="C94" s="1">
        <v>43909</v>
      </c>
      <c r="D94" s="1">
        <v>46980</v>
      </c>
      <c r="E94" s="2">
        <v>1000000</v>
      </c>
      <c r="F94">
        <v>4.3</v>
      </c>
      <c r="G94">
        <v>4.3</v>
      </c>
      <c r="H94" s="2">
        <v>10000</v>
      </c>
      <c r="I94" s="2">
        <v>37172666.68</v>
      </c>
      <c r="J94" s="17">
        <f t="shared" si="0"/>
        <v>1</v>
      </c>
    </row>
    <row r="95" spans="3:10">
      <c r="C95" s="1">
        <v>43910</v>
      </c>
      <c r="D95" s="1">
        <v>46980</v>
      </c>
      <c r="E95" s="2">
        <v>1000000</v>
      </c>
      <c r="F95">
        <v>4.01</v>
      </c>
      <c r="G95">
        <v>4.01</v>
      </c>
      <c r="H95" s="2">
        <v>20000</v>
      </c>
      <c r="I95" s="2">
        <v>75786446.5</v>
      </c>
      <c r="J95" s="17">
        <f t="shared" si="0"/>
        <v>2</v>
      </c>
    </row>
    <row r="96" spans="3:10">
      <c r="C96" s="1"/>
      <c r="D96" s="1"/>
      <c r="E96" s="2"/>
      <c r="I96" s="2"/>
      <c r="J96" s="17"/>
    </row>
    <row r="97" spans="3:10">
      <c r="C97" s="5"/>
      <c r="D97" s="5"/>
      <c r="E97" s="6">
        <f>SUM(E98:E105)</f>
        <v>6322300</v>
      </c>
      <c r="F97" s="15">
        <f>+(F98*I98+F99*I99+F100*I100+F101*I101+F102*I102+F103*I103+F104*I104+F105*I105)/I97</f>
        <v>3.1115894471699335</v>
      </c>
      <c r="G97" s="15">
        <f>+(G98*I98+G99*I99+G100*I100+G101*I101+G102*I102+G103*I103+G104*I104+G105*I105)/I97</f>
        <v>3.1115894471699335</v>
      </c>
      <c r="H97" s="6">
        <f t="shared" ref="H97:I97" si="7">SUM(H98:H105)</f>
        <v>157597</v>
      </c>
      <c r="I97" s="6">
        <f t="shared" si="7"/>
        <v>653562716.7299999</v>
      </c>
      <c r="J97" s="19">
        <f t="shared" si="0"/>
        <v>2.4927162583237115</v>
      </c>
    </row>
    <row r="98" spans="3:10">
      <c r="C98" s="1">
        <v>43893</v>
      </c>
      <c r="D98" s="1">
        <v>47710</v>
      </c>
      <c r="E98" s="2">
        <v>300000</v>
      </c>
      <c r="F98">
        <v>2.9279999999999999</v>
      </c>
      <c r="G98">
        <v>2.9279999999999999</v>
      </c>
      <c r="H98" s="2">
        <v>111500</v>
      </c>
      <c r="I98" s="2">
        <v>469211787</v>
      </c>
      <c r="J98" s="17">
        <f t="shared" ref="J98:J201" si="8">+(H98/E98)*100</f>
        <v>37.166666666666664</v>
      </c>
    </row>
    <row r="99" spans="3:10">
      <c r="C99" s="1">
        <v>43893</v>
      </c>
      <c r="D99" s="1">
        <v>47710</v>
      </c>
      <c r="E99" s="2">
        <v>22300</v>
      </c>
      <c r="F99">
        <v>2.9279999999999999</v>
      </c>
      <c r="G99">
        <v>2.9279999999999999</v>
      </c>
      <c r="H99" s="2">
        <v>22297</v>
      </c>
      <c r="I99" s="2">
        <v>93829732.810000002</v>
      </c>
      <c r="J99" s="17">
        <f t="shared" si="8"/>
        <v>99.986547085201792</v>
      </c>
    </row>
    <row r="100" spans="3:10">
      <c r="C100" s="1">
        <v>43902</v>
      </c>
      <c r="D100" s="1">
        <v>47710</v>
      </c>
      <c r="E100" s="2">
        <v>1000000</v>
      </c>
      <c r="F100">
        <v>4.3</v>
      </c>
      <c r="G100">
        <v>4.3</v>
      </c>
      <c r="H100" s="2">
        <v>13800</v>
      </c>
      <c r="I100" s="2">
        <v>52267884.93</v>
      </c>
      <c r="J100" s="17">
        <f t="shared" si="8"/>
        <v>1.38</v>
      </c>
    </row>
    <row r="101" spans="3:10">
      <c r="C101" s="1">
        <v>43906</v>
      </c>
      <c r="D101" s="1">
        <v>47710</v>
      </c>
      <c r="E101" s="2">
        <v>1000000</v>
      </c>
      <c r="F101">
        <v>0</v>
      </c>
      <c r="G101">
        <v>0</v>
      </c>
      <c r="H101">
        <v>0</v>
      </c>
      <c r="I101" s="2">
        <v>0</v>
      </c>
      <c r="J101" s="17">
        <f t="shared" si="8"/>
        <v>0</v>
      </c>
    </row>
    <row r="102" spans="3:10">
      <c r="C102" s="1">
        <v>43907</v>
      </c>
      <c r="D102" s="1">
        <v>47710</v>
      </c>
      <c r="E102" s="2">
        <v>1000000</v>
      </c>
      <c r="F102">
        <v>0</v>
      </c>
      <c r="G102">
        <v>0</v>
      </c>
      <c r="H102">
        <v>0</v>
      </c>
      <c r="I102" s="2">
        <v>0</v>
      </c>
      <c r="J102" s="17">
        <f t="shared" si="8"/>
        <v>0</v>
      </c>
    </row>
    <row r="103" spans="3:10">
      <c r="C103" s="1">
        <v>43908</v>
      </c>
      <c r="D103" s="1">
        <v>47710</v>
      </c>
      <c r="E103" s="2">
        <v>1000000</v>
      </c>
      <c r="F103">
        <v>0</v>
      </c>
      <c r="G103">
        <v>0</v>
      </c>
      <c r="H103">
        <v>0</v>
      </c>
      <c r="I103" s="2">
        <v>0</v>
      </c>
      <c r="J103" s="17">
        <f t="shared" si="8"/>
        <v>0</v>
      </c>
    </row>
    <row r="104" spans="3:10">
      <c r="C104" s="1">
        <v>43909</v>
      </c>
      <c r="D104" s="1">
        <v>47710</v>
      </c>
      <c r="E104" s="2">
        <v>1000000</v>
      </c>
      <c r="F104">
        <v>0</v>
      </c>
      <c r="G104">
        <v>0</v>
      </c>
      <c r="H104">
        <v>0</v>
      </c>
      <c r="I104" s="2">
        <v>0</v>
      </c>
      <c r="J104" s="17">
        <f t="shared" si="8"/>
        <v>0</v>
      </c>
    </row>
    <row r="105" spans="3:10">
      <c r="C105" s="1">
        <v>43910</v>
      </c>
      <c r="D105" s="1">
        <v>47710</v>
      </c>
      <c r="E105" s="2">
        <v>1000000</v>
      </c>
      <c r="F105">
        <v>4.1900000000000004</v>
      </c>
      <c r="G105">
        <v>4.1900000000000004</v>
      </c>
      <c r="H105" s="2">
        <v>10000</v>
      </c>
      <c r="I105" s="2">
        <v>38253311.990000002</v>
      </c>
      <c r="J105" s="17">
        <f t="shared" si="8"/>
        <v>1</v>
      </c>
    </row>
    <row r="106" spans="3:10">
      <c r="C106" s="1"/>
      <c r="D106" s="1"/>
      <c r="E106" s="2"/>
      <c r="H106" s="2"/>
      <c r="I106" s="2"/>
      <c r="J106" s="17"/>
    </row>
    <row r="107" spans="3:10">
      <c r="C107" s="5"/>
      <c r="D107" s="5"/>
      <c r="E107" s="6">
        <f>SUM(E108:E112)</f>
        <v>1500000</v>
      </c>
      <c r="F107" s="15">
        <f>+(F108*I108+F109*I109+F110*I110+F111*I111+F112*I112)/I107</f>
        <v>3.972632714917574</v>
      </c>
      <c r="G107" s="15">
        <f>+(G108*I108+G109*I109+G110*I110+G111*I111+G112*I112)/I107</f>
        <v>3.972632714917574</v>
      </c>
      <c r="H107" s="6">
        <f>SUM(H108:H112)</f>
        <v>15500</v>
      </c>
      <c r="I107" s="6">
        <f>SUM(I108:I112)</f>
        <v>63932417.170000002</v>
      </c>
      <c r="J107" s="19">
        <f t="shared" ref="J107" si="9">+(H107/E107)*100</f>
        <v>1.0333333333333332</v>
      </c>
    </row>
    <row r="108" spans="3:10">
      <c r="C108" s="1">
        <v>43903</v>
      </c>
      <c r="D108" s="1">
        <v>49444</v>
      </c>
      <c r="E108" s="2">
        <v>300000</v>
      </c>
      <c r="F108">
        <v>3.8</v>
      </c>
      <c r="G108">
        <v>3.8</v>
      </c>
      <c r="H108" s="2">
        <v>6500</v>
      </c>
      <c r="I108" s="2">
        <v>27282157.18</v>
      </c>
      <c r="J108" s="17">
        <f t="shared" si="8"/>
        <v>2.166666666666667</v>
      </c>
    </row>
    <row r="109" spans="3:10">
      <c r="C109" s="1">
        <v>43906</v>
      </c>
      <c r="D109" s="1">
        <v>49444</v>
      </c>
      <c r="E109" s="2">
        <v>300000</v>
      </c>
      <c r="F109">
        <v>4</v>
      </c>
      <c r="G109">
        <v>4</v>
      </c>
      <c r="H109" s="2">
        <v>5000</v>
      </c>
      <c r="I109" s="2">
        <v>20567849.039999999</v>
      </c>
      <c r="J109" s="17">
        <f t="shared" si="8"/>
        <v>1.6666666666666667</v>
      </c>
    </row>
    <row r="110" spans="3:10">
      <c r="C110" s="1">
        <v>43907</v>
      </c>
      <c r="D110" s="1">
        <v>49444</v>
      </c>
      <c r="E110" s="2">
        <v>300000</v>
      </c>
      <c r="F110">
        <v>0</v>
      </c>
      <c r="G110">
        <v>0</v>
      </c>
      <c r="H110">
        <v>0</v>
      </c>
      <c r="I110" s="2">
        <v>0</v>
      </c>
      <c r="J110" s="17">
        <f t="shared" si="8"/>
        <v>0</v>
      </c>
    </row>
    <row r="111" spans="3:10">
      <c r="C111" s="1">
        <v>43908</v>
      </c>
      <c r="D111" s="1">
        <v>49444</v>
      </c>
      <c r="E111" s="2">
        <v>300000</v>
      </c>
      <c r="F111">
        <v>4.1500000000000004</v>
      </c>
      <c r="G111">
        <v>4.1500000000000004</v>
      </c>
      <c r="H111" s="2">
        <v>3000</v>
      </c>
      <c r="I111" s="2">
        <v>12159946.99</v>
      </c>
      <c r="J111" s="17">
        <f t="shared" si="8"/>
        <v>1</v>
      </c>
    </row>
    <row r="112" spans="3:10">
      <c r="C112" s="1">
        <v>43909</v>
      </c>
      <c r="D112" s="1">
        <v>49444</v>
      </c>
      <c r="E112" s="2">
        <v>300000</v>
      </c>
      <c r="F112">
        <v>4.4800000000000004</v>
      </c>
      <c r="G112">
        <v>4.4800000000000004</v>
      </c>
      <c r="H112" s="2">
        <v>1000</v>
      </c>
      <c r="I112" s="2">
        <v>3922463.96</v>
      </c>
      <c r="J112" s="17">
        <f t="shared" si="8"/>
        <v>0.33333333333333337</v>
      </c>
    </row>
    <row r="113" spans="3:14">
      <c r="C113" s="1"/>
      <c r="D113" s="1"/>
      <c r="E113" s="2"/>
      <c r="H113" s="2"/>
      <c r="I113" s="2"/>
      <c r="J113" s="17"/>
    </row>
    <row r="114" spans="3:14">
      <c r="C114" s="5"/>
      <c r="D114" s="5"/>
      <c r="E114" s="6">
        <f>SUM(E115:E121)</f>
        <v>1615600</v>
      </c>
      <c r="F114" s="15">
        <f>+(F115*I115+F116*I116+F117*I117+F118*I118+F119*I119+F120*I120+F121*I121)/I114</f>
        <v>3.5829381715174682</v>
      </c>
      <c r="G114" s="15">
        <f>+(G115*I115+G116*I116+G117*I117+G118*I118+G119*I119+G120*I120+G121*I121)/I114</f>
        <v>3.5829381715174682</v>
      </c>
      <c r="H114" s="6">
        <f t="shared" ref="H114:I114" si="10">SUM(H115:H121)</f>
        <v>114463</v>
      </c>
      <c r="I114" s="6">
        <f t="shared" si="10"/>
        <v>509185388.81999999</v>
      </c>
      <c r="J114" s="19">
        <f t="shared" si="8"/>
        <v>7.0848601138895768</v>
      </c>
    </row>
    <row r="115" spans="3:14">
      <c r="C115" s="1">
        <v>43893</v>
      </c>
      <c r="D115" s="1">
        <v>51363</v>
      </c>
      <c r="E115" s="2">
        <v>100000</v>
      </c>
      <c r="F115">
        <v>3.4220000000000002</v>
      </c>
      <c r="G115">
        <v>3.4220000000000002</v>
      </c>
      <c r="H115" s="2">
        <v>78000</v>
      </c>
      <c r="I115" s="2">
        <v>354243489.74000001</v>
      </c>
      <c r="J115" s="17">
        <f t="shared" si="8"/>
        <v>78</v>
      </c>
    </row>
    <row r="116" spans="3:14">
      <c r="C116" s="1">
        <v>43893</v>
      </c>
      <c r="D116" s="1">
        <v>51363</v>
      </c>
      <c r="E116" s="2">
        <v>15600</v>
      </c>
      <c r="F116">
        <v>3.4220000000000002</v>
      </c>
      <c r="G116">
        <v>3.4220000000000002</v>
      </c>
      <c r="H116" s="2">
        <v>15263</v>
      </c>
      <c r="I116" s="2">
        <v>69318184.319999993</v>
      </c>
      <c r="J116" s="17">
        <f t="shared" si="8"/>
        <v>97.839743589743591</v>
      </c>
    </row>
    <row r="117" spans="3:14">
      <c r="C117" s="1">
        <v>43903</v>
      </c>
      <c r="D117" s="1">
        <v>51363</v>
      </c>
      <c r="E117" s="2">
        <v>300000</v>
      </c>
      <c r="F117">
        <v>0</v>
      </c>
      <c r="G117">
        <v>0</v>
      </c>
      <c r="H117">
        <v>0</v>
      </c>
      <c r="I117" s="2">
        <v>0</v>
      </c>
      <c r="J117" s="17">
        <f t="shared" si="8"/>
        <v>0</v>
      </c>
    </row>
    <row r="118" spans="3:14">
      <c r="C118" s="1">
        <v>43906</v>
      </c>
      <c r="D118" s="1">
        <v>51363</v>
      </c>
      <c r="E118" s="2">
        <v>300000</v>
      </c>
      <c r="F118">
        <v>0</v>
      </c>
      <c r="G118">
        <v>0</v>
      </c>
      <c r="H118">
        <v>0</v>
      </c>
      <c r="I118" s="2">
        <v>0</v>
      </c>
      <c r="J118" s="17">
        <f t="shared" si="8"/>
        <v>0</v>
      </c>
    </row>
    <row r="119" spans="3:14">
      <c r="C119" s="1">
        <v>43907</v>
      </c>
      <c r="D119" s="1">
        <v>51363</v>
      </c>
      <c r="E119" s="2">
        <v>300000</v>
      </c>
      <c r="F119">
        <v>4.2300000000000004</v>
      </c>
      <c r="G119">
        <v>4.2300000000000004</v>
      </c>
      <c r="H119" s="2">
        <v>10000</v>
      </c>
      <c r="I119" s="2">
        <v>41137554.229999997</v>
      </c>
      <c r="J119" s="17">
        <f t="shared" si="8"/>
        <v>3.3333333333333335</v>
      </c>
    </row>
    <row r="120" spans="3:14">
      <c r="C120" s="1">
        <v>43908</v>
      </c>
      <c r="D120" s="1">
        <v>51363</v>
      </c>
      <c r="E120" s="2">
        <v>300000</v>
      </c>
      <c r="F120">
        <v>4.4897999999999998</v>
      </c>
      <c r="G120">
        <v>4.4897999999999998</v>
      </c>
      <c r="H120" s="2">
        <v>10000</v>
      </c>
      <c r="I120" s="2">
        <v>39851650.890000001</v>
      </c>
      <c r="J120" s="17">
        <f t="shared" si="8"/>
        <v>3.3333333333333335</v>
      </c>
      <c r="N120" s="3"/>
    </row>
    <row r="121" spans="3:14">
      <c r="C121" s="1">
        <v>43909</v>
      </c>
      <c r="D121" s="1">
        <v>51363</v>
      </c>
      <c r="E121" s="2">
        <v>300000</v>
      </c>
      <c r="F121">
        <v>4.75</v>
      </c>
      <c r="G121">
        <v>4.75</v>
      </c>
      <c r="H121" s="2">
        <v>1200</v>
      </c>
      <c r="I121" s="2">
        <v>4634509.6399999997</v>
      </c>
      <c r="J121" s="17">
        <f t="shared" si="8"/>
        <v>0.4</v>
      </c>
    </row>
    <row r="122" spans="3:14">
      <c r="C122" s="1"/>
      <c r="D122" s="1"/>
      <c r="E122" s="2"/>
      <c r="H122" s="2"/>
      <c r="I122" s="2"/>
      <c r="J122" s="17"/>
    </row>
    <row r="123" spans="3:14">
      <c r="C123" s="5"/>
      <c r="D123" s="5"/>
      <c r="E123" s="6">
        <f>SUM(E124:E128)</f>
        <v>1500000</v>
      </c>
      <c r="F123" s="15">
        <f>+(F124*I124+F125*I125+F126*I126+F127*I127+F128*I128)/I123</f>
        <v>4.6249039630820219</v>
      </c>
      <c r="G123" s="15">
        <f>+(G124*I124+G125*I125+G126*I126+G127*I127+G128*I128)/I123</f>
        <v>4.6249039630820219</v>
      </c>
      <c r="H123" s="6">
        <f>SUM(H124:H128)</f>
        <v>107900</v>
      </c>
      <c r="I123" s="6">
        <f>SUM(I124:I128)</f>
        <v>436445183.09000003</v>
      </c>
      <c r="J123" s="19">
        <f t="shared" ref="J123" si="11">+(H123/E123)*100</f>
        <v>7.1933333333333334</v>
      </c>
    </row>
    <row r="124" spans="3:14">
      <c r="C124" s="1">
        <v>43903</v>
      </c>
      <c r="D124" s="1">
        <v>53097</v>
      </c>
      <c r="E124" s="2">
        <v>300000</v>
      </c>
      <c r="F124">
        <v>0</v>
      </c>
      <c r="G124">
        <v>0</v>
      </c>
      <c r="H124">
        <v>0</v>
      </c>
      <c r="I124" s="2">
        <v>0</v>
      </c>
      <c r="J124" s="17">
        <f t="shared" si="8"/>
        <v>0</v>
      </c>
    </row>
    <row r="125" spans="3:14">
      <c r="C125" s="1">
        <v>43906</v>
      </c>
      <c r="D125" s="1">
        <v>53097</v>
      </c>
      <c r="E125" s="2">
        <v>300000</v>
      </c>
      <c r="F125">
        <v>4.5</v>
      </c>
      <c r="G125">
        <v>4.5</v>
      </c>
      <c r="H125" s="2">
        <v>50000</v>
      </c>
      <c r="I125" s="2">
        <v>205649523.94999999</v>
      </c>
      <c r="J125" s="17">
        <f t="shared" si="8"/>
        <v>16.666666666666664</v>
      </c>
    </row>
    <row r="126" spans="3:14">
      <c r="C126" s="1">
        <v>43907</v>
      </c>
      <c r="D126" s="1">
        <v>53097</v>
      </c>
      <c r="E126" s="2">
        <v>300000</v>
      </c>
      <c r="F126">
        <v>0</v>
      </c>
      <c r="G126">
        <v>0</v>
      </c>
      <c r="H126">
        <v>0</v>
      </c>
      <c r="I126" s="2">
        <v>0</v>
      </c>
      <c r="J126" s="17">
        <f t="shared" si="8"/>
        <v>0</v>
      </c>
    </row>
    <row r="127" spans="3:14">
      <c r="C127" s="1">
        <v>43908</v>
      </c>
      <c r="D127" s="1">
        <v>53097</v>
      </c>
      <c r="E127" s="2">
        <v>300000</v>
      </c>
      <c r="F127">
        <v>4.6500000000000004</v>
      </c>
      <c r="G127">
        <v>4.6500000000000004</v>
      </c>
      <c r="H127" s="2">
        <v>7900</v>
      </c>
      <c r="I127" s="2">
        <v>31851817.489999998</v>
      </c>
      <c r="J127" s="17">
        <f t="shared" si="8"/>
        <v>2.6333333333333333</v>
      </c>
    </row>
    <row r="128" spans="3:14">
      <c r="C128" s="1">
        <v>43909</v>
      </c>
      <c r="D128" s="1">
        <v>53097</v>
      </c>
      <c r="E128" s="2">
        <v>300000</v>
      </c>
      <c r="F128">
        <v>4.75</v>
      </c>
      <c r="G128">
        <v>4.75</v>
      </c>
      <c r="H128" s="2">
        <v>50000</v>
      </c>
      <c r="I128" s="2">
        <v>198943841.65000001</v>
      </c>
      <c r="J128" s="17">
        <f t="shared" si="8"/>
        <v>16.666666666666664</v>
      </c>
    </row>
    <row r="129" spans="1:40">
      <c r="C129" s="1"/>
      <c r="D129" s="1"/>
      <c r="E129" s="2"/>
      <c r="H129" s="2"/>
      <c r="I129" s="2"/>
      <c r="J129" s="17"/>
    </row>
    <row r="130" spans="1:40">
      <c r="C130" s="5"/>
      <c r="D130" s="5"/>
      <c r="E130" s="6">
        <f>SUM(E131:E135)</f>
        <v>1500000</v>
      </c>
      <c r="F130" s="15">
        <f>+(F131*I131+F132*I132+F133*I133+F134*I134+F135*I135)/I130</f>
        <v>4.4959922013062075</v>
      </c>
      <c r="G130" s="15">
        <f>+(G131*I131+G132*I132+G133*I133+G134*I134+G135*I135)/I130</f>
        <v>4.4959922013062075</v>
      </c>
      <c r="H130" s="6">
        <f>SUM(H131:H135)</f>
        <v>75700</v>
      </c>
      <c r="I130" s="6">
        <f>SUM(I131:I135)</f>
        <v>313498568.44</v>
      </c>
      <c r="J130" s="19">
        <f t="shared" ref="J130" si="12">+(H130/E130)*100</f>
        <v>5.0466666666666669</v>
      </c>
    </row>
    <row r="131" spans="1:40">
      <c r="C131" s="1">
        <v>43903</v>
      </c>
      <c r="D131" s="1">
        <v>55015</v>
      </c>
      <c r="E131" s="2">
        <v>300000</v>
      </c>
      <c r="F131">
        <v>4.3499999999999996</v>
      </c>
      <c r="G131">
        <v>4.3499999999999996</v>
      </c>
      <c r="H131" s="2">
        <v>4700</v>
      </c>
      <c r="I131" s="2">
        <v>19899643.07</v>
      </c>
      <c r="J131" s="17">
        <f t="shared" si="8"/>
        <v>1.5666666666666667</v>
      </c>
    </row>
    <row r="132" spans="1:40">
      <c r="C132" s="1">
        <v>43906</v>
      </c>
      <c r="D132" s="1">
        <v>55015</v>
      </c>
      <c r="E132" s="2">
        <v>300000</v>
      </c>
      <c r="F132">
        <v>4.5</v>
      </c>
      <c r="G132">
        <v>4.5</v>
      </c>
      <c r="H132" s="2">
        <v>50000</v>
      </c>
      <c r="I132" s="2">
        <v>206931829.25</v>
      </c>
      <c r="J132" s="17">
        <f t="shared" si="8"/>
        <v>16.666666666666664</v>
      </c>
    </row>
    <row r="133" spans="1:40">
      <c r="C133" s="1">
        <v>43907</v>
      </c>
      <c r="D133" s="1">
        <v>55015</v>
      </c>
      <c r="E133" s="2">
        <v>300000</v>
      </c>
      <c r="F133">
        <v>4.38</v>
      </c>
      <c r="G133">
        <v>4.38</v>
      </c>
      <c r="H133" s="2">
        <v>10000</v>
      </c>
      <c r="I133" s="2">
        <v>42161945.090000004</v>
      </c>
      <c r="J133" s="17">
        <f t="shared" si="8"/>
        <v>3.3333333333333335</v>
      </c>
    </row>
    <row r="134" spans="1:40">
      <c r="C134" s="1">
        <v>43908</v>
      </c>
      <c r="D134" s="1">
        <v>55015</v>
      </c>
      <c r="E134" s="2">
        <v>300000</v>
      </c>
      <c r="F134">
        <v>4.6500000000000004</v>
      </c>
      <c r="G134">
        <v>4.6500000000000004</v>
      </c>
      <c r="H134" s="2">
        <v>10600</v>
      </c>
      <c r="I134" s="2">
        <v>42902750.119999997</v>
      </c>
      <c r="J134" s="17">
        <f t="shared" si="8"/>
        <v>3.5333333333333337</v>
      </c>
    </row>
    <row r="135" spans="1:40">
      <c r="C135" s="1">
        <v>43909</v>
      </c>
      <c r="D135" s="1">
        <v>55015</v>
      </c>
      <c r="E135" s="2">
        <v>300000</v>
      </c>
      <c r="F135">
        <v>4.72</v>
      </c>
      <c r="G135">
        <v>4.72</v>
      </c>
      <c r="H135">
        <v>400</v>
      </c>
      <c r="I135" s="2">
        <v>1602400.91</v>
      </c>
      <c r="J135" s="17">
        <f t="shared" si="8"/>
        <v>0.13333333333333333</v>
      </c>
    </row>
    <row r="136" spans="1:40">
      <c r="C136" s="1"/>
      <c r="D136" s="1"/>
      <c r="E136" s="2"/>
      <c r="H136" s="2"/>
      <c r="I136" s="2"/>
      <c r="J136" s="17"/>
    </row>
    <row r="137" spans="1:40">
      <c r="C137" s="5"/>
      <c r="D137" s="5"/>
      <c r="E137" s="6">
        <f>SUM(E138:E144)</f>
        <v>1604400</v>
      </c>
      <c r="F137" s="15">
        <f>+(F138*I138+F139*I139+F140*I140+F141*I141+F142*I142+F143*I143+F144*I144)/I137</f>
        <v>4.4083378382169478</v>
      </c>
      <c r="G137" s="15">
        <f>+(G138*I138+G139*I139+G140*I140+G141*I141+G142*I142+G143*I143+G144*I144)/I137</f>
        <v>4.4083378382169478</v>
      </c>
      <c r="H137" s="6">
        <f t="shared" ref="H137:I137" si="13">SUM(H138:H144)</f>
        <v>188655</v>
      </c>
      <c r="I137" s="6">
        <f t="shared" si="13"/>
        <v>811509254.72000003</v>
      </c>
      <c r="J137" s="19">
        <f t="shared" si="8"/>
        <v>11.758601346297681</v>
      </c>
    </row>
    <row r="138" spans="1:40">
      <c r="C138" s="1">
        <v>43893</v>
      </c>
      <c r="D138" s="1">
        <v>56749</v>
      </c>
      <c r="E138" s="2">
        <v>100000</v>
      </c>
      <c r="F138">
        <v>3.5287000000000002</v>
      </c>
      <c r="G138">
        <v>3.5287000000000002</v>
      </c>
      <c r="H138" s="2">
        <v>22000</v>
      </c>
      <c r="I138" s="2">
        <v>109608060.79000001</v>
      </c>
      <c r="J138" s="17">
        <f t="shared" si="8"/>
        <v>22</v>
      </c>
    </row>
    <row r="139" spans="1:40">
      <c r="C139" s="1">
        <v>43893</v>
      </c>
      <c r="D139" s="1">
        <v>56749</v>
      </c>
      <c r="E139" s="2">
        <v>4400</v>
      </c>
      <c r="F139">
        <v>3.5287000000000002</v>
      </c>
      <c r="G139">
        <v>3.5287000000000002</v>
      </c>
      <c r="H139" s="2">
        <v>2605</v>
      </c>
      <c r="I139" s="2">
        <v>12978590.74</v>
      </c>
      <c r="J139" s="17">
        <f t="shared" si="8"/>
        <v>59.204545454545453</v>
      </c>
    </row>
    <row r="140" spans="1:40">
      <c r="C140" s="1">
        <v>43903</v>
      </c>
      <c r="D140" s="1">
        <v>56749</v>
      </c>
      <c r="E140" s="2">
        <v>300000</v>
      </c>
      <c r="F140">
        <v>0</v>
      </c>
      <c r="G140">
        <v>0</v>
      </c>
      <c r="H140">
        <v>0</v>
      </c>
      <c r="I140" s="2">
        <v>0</v>
      </c>
      <c r="J140" s="17">
        <f t="shared" si="8"/>
        <v>0</v>
      </c>
    </row>
    <row r="141" spans="1:40">
      <c r="C141" s="1">
        <v>43906</v>
      </c>
      <c r="D141" s="1">
        <v>56749</v>
      </c>
      <c r="E141" s="2">
        <v>300000</v>
      </c>
      <c r="F141">
        <v>4.5</v>
      </c>
      <c r="G141">
        <v>4.5</v>
      </c>
      <c r="H141" s="2">
        <v>82000</v>
      </c>
      <c r="I141" s="2">
        <v>347902821.38</v>
      </c>
      <c r="J141" s="17">
        <f t="shared" si="8"/>
        <v>27.333333333333332</v>
      </c>
    </row>
    <row r="142" spans="1:40">
      <c r="C142" s="1">
        <v>43907</v>
      </c>
      <c r="D142" s="1">
        <v>56749</v>
      </c>
      <c r="E142" s="2">
        <v>300000</v>
      </c>
      <c r="F142">
        <v>4.4000000000000004</v>
      </c>
      <c r="G142">
        <v>4.4000000000000004</v>
      </c>
      <c r="H142" s="2">
        <v>6000</v>
      </c>
      <c r="I142" s="2">
        <v>25876980.940000001</v>
      </c>
      <c r="J142" s="17">
        <f t="shared" si="8"/>
        <v>2</v>
      </c>
    </row>
    <row r="143" spans="1:40">
      <c r="C143" s="1">
        <v>43908</v>
      </c>
      <c r="D143" s="1">
        <v>56749</v>
      </c>
      <c r="E143" s="2">
        <v>300000</v>
      </c>
      <c r="F143">
        <v>4.6500000000000004</v>
      </c>
      <c r="G143">
        <v>4.6500000000000004</v>
      </c>
      <c r="H143" s="2">
        <v>76050</v>
      </c>
      <c r="I143" s="2">
        <v>315142800.87</v>
      </c>
      <c r="J143" s="17">
        <f t="shared" si="8"/>
        <v>25.35</v>
      </c>
    </row>
    <row r="144" spans="1:40" s="4" customFormat="1">
      <c r="A144"/>
      <c r="B144"/>
      <c r="C144" s="1">
        <v>43909</v>
      </c>
      <c r="D144" s="1">
        <v>56749</v>
      </c>
      <c r="E144" s="2">
        <v>300000</v>
      </c>
      <c r="F144">
        <v>0</v>
      </c>
      <c r="G144">
        <v>0</v>
      </c>
      <c r="H144">
        <v>0</v>
      </c>
      <c r="I144" s="2">
        <v>0</v>
      </c>
      <c r="J144" s="17">
        <f t="shared" si="8"/>
        <v>0</v>
      </c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</row>
    <row r="145" spans="3:14">
      <c r="C145" s="1"/>
      <c r="D145" s="1"/>
      <c r="E145" s="2"/>
      <c r="H145" s="2"/>
      <c r="I145" s="2"/>
      <c r="J145" s="17"/>
      <c r="N145" s="3"/>
    </row>
    <row r="146" spans="3:14">
      <c r="C146" s="12" t="s">
        <v>12</v>
      </c>
      <c r="D146" s="12"/>
      <c r="E146" s="14">
        <f>+E147+E152+E164+E179+E191</f>
        <v>19750000</v>
      </c>
      <c r="F146" s="12"/>
      <c r="G146" s="12"/>
      <c r="H146" s="14">
        <f>+H147+H152+H164+H179+H191</f>
        <v>347320</v>
      </c>
      <c r="I146" s="14">
        <f>+I147+I152+I164+I179+I191</f>
        <v>400439343.40000004</v>
      </c>
      <c r="J146" s="18">
        <f t="shared" si="8"/>
        <v>1.7585822784810128</v>
      </c>
      <c r="N146" s="3"/>
    </row>
    <row r="147" spans="3:14">
      <c r="C147" s="5"/>
      <c r="D147" s="5"/>
      <c r="E147" s="6">
        <f>SUM(E148:E150)</f>
        <v>1500000</v>
      </c>
      <c r="F147" s="15" t="e">
        <f>+(F148*I148+F149*I149+F150*I150)/I147</f>
        <v>#DIV/0!</v>
      </c>
      <c r="G147" s="15" t="e">
        <f>+(G148*I148+G149*I149+G150*I150)/I147</f>
        <v>#DIV/0!</v>
      </c>
      <c r="H147" s="6">
        <f>SUM(H148:H150)</f>
        <v>0</v>
      </c>
      <c r="I147" s="6">
        <f>SUM(I148:I150)</f>
        <v>0</v>
      </c>
      <c r="J147" s="19">
        <f t="shared" ref="J147:J150" si="14">+(H147/E147)*100</f>
        <v>0</v>
      </c>
      <c r="N147" s="3"/>
    </row>
    <row r="148" spans="3:14">
      <c r="C148" s="1">
        <v>43914</v>
      </c>
      <c r="D148" s="1">
        <v>44927</v>
      </c>
      <c r="E148" s="2">
        <v>500000</v>
      </c>
      <c r="F148">
        <v>0</v>
      </c>
      <c r="G148">
        <v>0</v>
      </c>
      <c r="H148">
        <v>0</v>
      </c>
      <c r="I148" s="2">
        <v>0</v>
      </c>
      <c r="J148" s="17">
        <f t="shared" si="14"/>
        <v>0</v>
      </c>
      <c r="N148" s="3"/>
    </row>
    <row r="149" spans="3:14">
      <c r="C149" s="1">
        <v>43915</v>
      </c>
      <c r="D149" s="1">
        <v>44927</v>
      </c>
      <c r="E149" s="2">
        <v>500000</v>
      </c>
      <c r="F149">
        <v>0</v>
      </c>
      <c r="G149">
        <v>0</v>
      </c>
      <c r="H149">
        <v>0</v>
      </c>
      <c r="I149" s="2">
        <v>0</v>
      </c>
      <c r="J149" s="17">
        <f t="shared" si="14"/>
        <v>0</v>
      </c>
      <c r="N149" s="3"/>
    </row>
    <row r="150" spans="3:14">
      <c r="C150" s="1">
        <v>43916</v>
      </c>
      <c r="D150" s="1">
        <v>44927</v>
      </c>
      <c r="E150" s="2">
        <v>500000</v>
      </c>
      <c r="F150">
        <v>0</v>
      </c>
      <c r="G150">
        <v>0</v>
      </c>
      <c r="H150">
        <v>0</v>
      </c>
      <c r="I150" s="2">
        <v>0</v>
      </c>
      <c r="J150" s="17">
        <f t="shared" si="14"/>
        <v>0</v>
      </c>
      <c r="N150" s="3"/>
    </row>
    <row r="151" spans="3:14">
      <c r="C151" s="1"/>
      <c r="D151" s="1"/>
      <c r="E151" s="2"/>
      <c r="I151" s="2"/>
      <c r="J151" s="17"/>
      <c r="N151" s="3"/>
    </row>
    <row r="152" spans="3:14">
      <c r="C152" s="5"/>
      <c r="D152" s="5"/>
      <c r="E152" s="6">
        <f>SUM(E153:E162)</f>
        <v>5000000</v>
      </c>
      <c r="F152" s="15">
        <f>+(F153*I153+F154*I154+F155*I155+F156*I156+F157*I157+F158*I158+F159*I159+F160*I160+F161*I161+F162*I162)/I152</f>
        <v>8.0914954029396799</v>
      </c>
      <c r="G152" s="15">
        <f>+(G153*I153+G154*I154+G155*I155+G156*I156+G157*I157+G158*I158+G159*I159+G160*I160+G161*I161+G162*I162)/I152</f>
        <v>8.0914954029396799</v>
      </c>
      <c r="H152" s="6">
        <f>SUM(H153:H162)</f>
        <v>54600</v>
      </c>
      <c r="I152" s="6">
        <f>SUM(I153:I162)</f>
        <v>59638503.060000002</v>
      </c>
      <c r="J152" s="19">
        <f t="shared" ref="J152:J162" si="15">+(H152/E152)*100</f>
        <v>1.0919999999999999</v>
      </c>
      <c r="N152" s="3"/>
    </row>
    <row r="153" spans="3:14">
      <c r="C153" s="1">
        <v>43902</v>
      </c>
      <c r="D153" s="1">
        <v>45658</v>
      </c>
      <c r="E153" s="2">
        <v>500000</v>
      </c>
      <c r="F153">
        <v>8.0998999999999999</v>
      </c>
      <c r="G153">
        <v>8.0998999999999999</v>
      </c>
      <c r="H153" s="2">
        <v>45450</v>
      </c>
      <c r="I153" s="2">
        <v>49613751.310000002</v>
      </c>
      <c r="J153" s="17">
        <f t="shared" si="15"/>
        <v>9.09</v>
      </c>
      <c r="N153" s="3"/>
    </row>
    <row r="154" spans="3:14">
      <c r="C154" s="1">
        <v>43906</v>
      </c>
      <c r="D154" s="1">
        <v>45658</v>
      </c>
      <c r="E154" s="2">
        <v>500000</v>
      </c>
      <c r="F154">
        <v>0</v>
      </c>
      <c r="G154">
        <v>0</v>
      </c>
      <c r="H154">
        <v>0</v>
      </c>
      <c r="I154" s="2">
        <v>0</v>
      </c>
      <c r="J154" s="17">
        <f t="shared" si="15"/>
        <v>0</v>
      </c>
      <c r="N154" s="3"/>
    </row>
    <row r="155" spans="3:14">
      <c r="C155" s="1">
        <v>43907</v>
      </c>
      <c r="D155" s="1">
        <v>45658</v>
      </c>
      <c r="E155" s="2">
        <v>500000</v>
      </c>
      <c r="F155">
        <v>0</v>
      </c>
      <c r="G155">
        <v>0</v>
      </c>
      <c r="H155">
        <v>0</v>
      </c>
      <c r="I155" s="2">
        <v>0</v>
      </c>
      <c r="J155" s="17">
        <f t="shared" si="15"/>
        <v>0</v>
      </c>
      <c r="N155" s="3"/>
    </row>
    <row r="156" spans="3:14">
      <c r="C156" s="1">
        <v>43908</v>
      </c>
      <c r="D156" s="1">
        <v>45658</v>
      </c>
      <c r="E156" s="2">
        <v>500000</v>
      </c>
      <c r="F156">
        <v>0</v>
      </c>
      <c r="G156">
        <v>0</v>
      </c>
      <c r="H156">
        <v>0</v>
      </c>
      <c r="I156" s="2">
        <v>0</v>
      </c>
      <c r="J156" s="17">
        <f t="shared" si="15"/>
        <v>0</v>
      </c>
      <c r="N156" s="3"/>
    </row>
    <row r="157" spans="3:14">
      <c r="C157" s="1">
        <v>43909</v>
      </c>
      <c r="D157" s="1">
        <v>45658</v>
      </c>
      <c r="E157" s="2">
        <v>500000</v>
      </c>
      <c r="F157">
        <v>0</v>
      </c>
      <c r="G157">
        <v>0</v>
      </c>
      <c r="H157">
        <v>0</v>
      </c>
      <c r="I157" s="2">
        <v>0</v>
      </c>
      <c r="J157" s="17">
        <f t="shared" si="15"/>
        <v>0</v>
      </c>
      <c r="N157" s="3"/>
    </row>
    <row r="158" spans="3:14">
      <c r="C158" s="1">
        <v>43910</v>
      </c>
      <c r="D158" s="1">
        <v>45658</v>
      </c>
      <c r="E158" s="2">
        <v>500000</v>
      </c>
      <c r="F158">
        <v>8.0498999999999992</v>
      </c>
      <c r="G158">
        <v>8.0498999999999992</v>
      </c>
      <c r="H158" s="2">
        <v>9150</v>
      </c>
      <c r="I158" s="2">
        <v>10024751.75</v>
      </c>
      <c r="J158" s="17">
        <f t="shared" si="15"/>
        <v>1.83</v>
      </c>
      <c r="N158" s="3"/>
    </row>
    <row r="159" spans="3:14">
      <c r="C159" s="1">
        <v>43913</v>
      </c>
      <c r="D159" s="1">
        <v>45658</v>
      </c>
      <c r="E159" s="2">
        <v>500000</v>
      </c>
      <c r="F159">
        <v>0</v>
      </c>
      <c r="G159">
        <v>0</v>
      </c>
      <c r="H159">
        <v>0</v>
      </c>
      <c r="I159" s="2">
        <v>0</v>
      </c>
      <c r="J159" s="17">
        <f t="shared" si="15"/>
        <v>0</v>
      </c>
      <c r="N159" s="3"/>
    </row>
    <row r="160" spans="3:14">
      <c r="C160" s="1">
        <v>43914</v>
      </c>
      <c r="D160" s="1">
        <v>45658</v>
      </c>
      <c r="E160" s="2">
        <v>500000</v>
      </c>
      <c r="F160">
        <v>0</v>
      </c>
      <c r="G160">
        <v>0</v>
      </c>
      <c r="H160">
        <v>0</v>
      </c>
      <c r="I160" s="2">
        <v>0</v>
      </c>
      <c r="J160" s="17">
        <f t="shared" si="15"/>
        <v>0</v>
      </c>
      <c r="N160" s="3"/>
    </row>
    <row r="161" spans="3:14">
      <c r="C161" s="1">
        <v>43915</v>
      </c>
      <c r="D161" s="1">
        <v>45658</v>
      </c>
      <c r="E161" s="2">
        <v>500000</v>
      </c>
      <c r="F161">
        <v>0</v>
      </c>
      <c r="G161">
        <v>0</v>
      </c>
      <c r="H161">
        <v>0</v>
      </c>
      <c r="I161" s="2">
        <v>0</v>
      </c>
      <c r="J161" s="17">
        <f t="shared" si="15"/>
        <v>0</v>
      </c>
      <c r="N161" s="3"/>
    </row>
    <row r="162" spans="3:14">
      <c r="C162" s="1">
        <v>43916</v>
      </c>
      <c r="D162" s="1">
        <v>45658</v>
      </c>
      <c r="E162" s="2">
        <v>500000</v>
      </c>
      <c r="F162">
        <v>0</v>
      </c>
      <c r="G162">
        <v>0</v>
      </c>
      <c r="H162">
        <v>0</v>
      </c>
      <c r="I162" s="2">
        <v>0</v>
      </c>
      <c r="J162" s="17">
        <f t="shared" si="15"/>
        <v>0</v>
      </c>
      <c r="N162" s="3"/>
    </row>
    <row r="163" spans="3:14">
      <c r="C163" s="1"/>
      <c r="D163" s="1"/>
      <c r="E163" s="2"/>
      <c r="I163" s="2"/>
      <c r="J163" s="17"/>
      <c r="N163" s="3"/>
    </row>
    <row r="164" spans="3:14">
      <c r="C164" s="5"/>
      <c r="D164" s="5"/>
      <c r="E164" s="6">
        <f>SUM(E165:E177)</f>
        <v>5190000</v>
      </c>
      <c r="F164" s="15">
        <f>+(F165*I165+F166*I166+F167*I167+F168*I168+F169*I169+F170*I170+F171*I171+F172*I172+F173*I173+F174*I174+F175*I175+F176*I176+F177*I177)/I164</f>
        <v>6.5964510619286783</v>
      </c>
      <c r="G164" s="15">
        <f>+(G165*I165+G166*I166+G167*I167+G168*I168+G169*I169+G170*I170+G171*I171+G172*I172+G173*I173+G174*I174+G175*I175+G176*I176+G177*I177)/I164</f>
        <v>6.5978933802062025</v>
      </c>
      <c r="H164" s="6">
        <f t="shared" ref="H164:I164" si="16">SUM(H165:H177)</f>
        <v>178905</v>
      </c>
      <c r="I164" s="6">
        <f t="shared" si="16"/>
        <v>213988827.66</v>
      </c>
      <c r="J164" s="19">
        <f t="shared" si="8"/>
        <v>3.4471098265895956</v>
      </c>
      <c r="N164" s="3"/>
    </row>
    <row r="165" spans="3:14">
      <c r="C165" s="1">
        <v>43888</v>
      </c>
      <c r="D165" s="1">
        <v>46388</v>
      </c>
      <c r="E165" s="2">
        <v>10000</v>
      </c>
      <c r="F165">
        <v>6.56</v>
      </c>
      <c r="G165">
        <v>6.56</v>
      </c>
      <c r="H165" s="2">
        <v>8905</v>
      </c>
      <c r="I165" s="2">
        <v>10661697.9</v>
      </c>
      <c r="J165" s="17">
        <f t="shared" si="8"/>
        <v>89.05</v>
      </c>
    </row>
    <row r="166" spans="3:14">
      <c r="C166" s="1">
        <v>43895</v>
      </c>
      <c r="D166" s="1">
        <v>46388</v>
      </c>
      <c r="E166" s="2">
        <v>150000</v>
      </c>
      <c r="F166">
        <v>6.3582999999999998</v>
      </c>
      <c r="G166">
        <v>6.36</v>
      </c>
      <c r="H166" s="2">
        <v>150000</v>
      </c>
      <c r="I166" s="2">
        <v>181552939.59999999</v>
      </c>
      <c r="J166" s="17">
        <f t="shared" si="8"/>
        <v>100</v>
      </c>
    </row>
    <row r="167" spans="3:14">
      <c r="C167" s="1">
        <v>43895</v>
      </c>
      <c r="D167" s="1">
        <v>46388</v>
      </c>
      <c r="E167" s="2">
        <v>30000</v>
      </c>
      <c r="F167">
        <v>6.3582999999999998</v>
      </c>
      <c r="G167">
        <v>6.3582999999999998</v>
      </c>
      <c r="H167">
        <v>0</v>
      </c>
      <c r="I167" s="2">
        <v>0</v>
      </c>
      <c r="J167" s="17">
        <f t="shared" si="8"/>
        <v>0</v>
      </c>
    </row>
    <row r="168" spans="3:14">
      <c r="C168" s="1">
        <v>43902</v>
      </c>
      <c r="D168" s="1">
        <v>46388</v>
      </c>
      <c r="E168" s="2">
        <v>500000</v>
      </c>
      <c r="F168">
        <v>8.6</v>
      </c>
      <c r="G168">
        <v>8.6</v>
      </c>
      <c r="H168" s="2">
        <v>20000</v>
      </c>
      <c r="I168" s="2">
        <v>21774190.16</v>
      </c>
      <c r="J168" s="17">
        <f t="shared" si="8"/>
        <v>4</v>
      </c>
    </row>
    <row r="169" spans="3:14">
      <c r="C169" s="1">
        <v>43906</v>
      </c>
      <c r="D169" s="1">
        <v>46388</v>
      </c>
      <c r="E169" s="2">
        <v>500000</v>
      </c>
      <c r="F169">
        <v>0</v>
      </c>
      <c r="G169">
        <v>0</v>
      </c>
      <c r="H169">
        <v>0</v>
      </c>
      <c r="I169" s="2">
        <v>0</v>
      </c>
      <c r="J169" s="17">
        <f t="shared" si="8"/>
        <v>0</v>
      </c>
    </row>
    <row r="170" spans="3:14">
      <c r="C170" s="1">
        <v>43907</v>
      </c>
      <c r="D170" s="1">
        <v>46388</v>
      </c>
      <c r="E170" s="2">
        <v>500000</v>
      </c>
      <c r="F170">
        <v>0</v>
      </c>
      <c r="G170">
        <v>0</v>
      </c>
      <c r="H170">
        <v>0</v>
      </c>
      <c r="I170" s="2">
        <v>0</v>
      </c>
      <c r="J170" s="17">
        <f t="shared" si="8"/>
        <v>0</v>
      </c>
    </row>
    <row r="171" spans="3:14">
      <c r="C171" s="1">
        <v>43908</v>
      </c>
      <c r="D171" s="1">
        <v>46388</v>
      </c>
      <c r="E171" s="2">
        <v>500000</v>
      </c>
      <c r="F171">
        <v>0</v>
      </c>
      <c r="G171">
        <v>0</v>
      </c>
      <c r="H171">
        <v>0</v>
      </c>
      <c r="I171" s="2">
        <v>0</v>
      </c>
      <c r="J171" s="17">
        <f t="shared" si="8"/>
        <v>0</v>
      </c>
    </row>
    <row r="172" spans="3:14">
      <c r="C172" s="1">
        <v>43909</v>
      </c>
      <c r="D172" s="1">
        <v>46388</v>
      </c>
      <c r="E172" s="2">
        <v>500000</v>
      </c>
      <c r="F172">
        <v>0</v>
      </c>
      <c r="G172">
        <v>0</v>
      </c>
      <c r="H172">
        <v>0</v>
      </c>
      <c r="I172" s="2">
        <v>0</v>
      </c>
      <c r="J172" s="17">
        <f t="shared" si="8"/>
        <v>0</v>
      </c>
    </row>
    <row r="173" spans="3:14">
      <c r="C173" s="1">
        <v>43910</v>
      </c>
      <c r="D173" s="1">
        <v>46388</v>
      </c>
      <c r="E173" s="2">
        <v>500000</v>
      </c>
      <c r="F173">
        <v>0</v>
      </c>
      <c r="G173">
        <v>0</v>
      </c>
      <c r="H173">
        <v>0</v>
      </c>
      <c r="I173" s="2">
        <v>0</v>
      </c>
      <c r="J173" s="17">
        <f t="shared" si="8"/>
        <v>0</v>
      </c>
    </row>
    <row r="174" spans="3:14">
      <c r="C174" s="1">
        <v>43913</v>
      </c>
      <c r="D174" s="1">
        <v>46388</v>
      </c>
      <c r="E174" s="2">
        <v>500000</v>
      </c>
      <c r="F174">
        <v>0</v>
      </c>
      <c r="G174">
        <v>0</v>
      </c>
      <c r="H174">
        <v>0</v>
      </c>
      <c r="I174" s="2">
        <v>0</v>
      </c>
      <c r="J174" s="17">
        <f t="shared" si="8"/>
        <v>0</v>
      </c>
    </row>
    <row r="175" spans="3:14">
      <c r="C175" s="1">
        <v>43914</v>
      </c>
      <c r="D175" s="1">
        <v>46388</v>
      </c>
      <c r="E175" s="2">
        <v>500000</v>
      </c>
      <c r="F175">
        <v>0</v>
      </c>
      <c r="G175">
        <v>0</v>
      </c>
      <c r="H175">
        <v>0</v>
      </c>
      <c r="I175" s="2">
        <v>0</v>
      </c>
      <c r="J175" s="17">
        <f t="shared" si="8"/>
        <v>0</v>
      </c>
    </row>
    <row r="176" spans="3:14">
      <c r="C176" s="1">
        <v>43915</v>
      </c>
      <c r="D176" s="1">
        <v>46388</v>
      </c>
      <c r="E176" s="2">
        <v>500000</v>
      </c>
      <c r="F176">
        <v>0</v>
      </c>
      <c r="G176">
        <v>0</v>
      </c>
      <c r="H176">
        <v>0</v>
      </c>
      <c r="I176" s="2">
        <v>0</v>
      </c>
      <c r="J176" s="17">
        <f t="shared" si="8"/>
        <v>0</v>
      </c>
      <c r="N176" s="3"/>
    </row>
    <row r="177" spans="3:14">
      <c r="C177" s="1">
        <v>43916</v>
      </c>
      <c r="D177" s="1">
        <v>46388</v>
      </c>
      <c r="E177" s="2">
        <v>500000</v>
      </c>
      <c r="F177">
        <v>0</v>
      </c>
      <c r="G177">
        <v>0</v>
      </c>
      <c r="H177">
        <v>0</v>
      </c>
      <c r="I177" s="2">
        <v>0</v>
      </c>
      <c r="J177" s="17">
        <f t="shared" si="8"/>
        <v>0</v>
      </c>
    </row>
    <row r="178" spans="3:14">
      <c r="C178" s="1"/>
      <c r="D178" s="1"/>
      <c r="E178" s="2"/>
      <c r="I178" s="2"/>
      <c r="J178" s="17"/>
    </row>
    <row r="179" spans="3:14">
      <c r="C179" s="5"/>
      <c r="D179" s="5"/>
      <c r="E179" s="6">
        <f>SUM(E180:E189)</f>
        <v>5000000</v>
      </c>
      <c r="F179" s="15">
        <f>+(F180*I180+F181*I181+F182*I182+F183*I183+F184*I184+F185*I185+F186*I186+F187*I187+F188*I188+F189*I189)/I179</f>
        <v>8.9908417795537758</v>
      </c>
      <c r="G179" s="15">
        <f>+(G180*I180+G181*I181+G182*I182+G183*I183+G184*I184+G185*I185+G186*I186+G187*I187+G188*I188+G189*I189)/I179</f>
        <v>8.9908417795537758</v>
      </c>
      <c r="H179" s="6">
        <f>SUM(H180:H189)</f>
        <v>90000</v>
      </c>
      <c r="I179" s="6">
        <f>SUM(I180:I189)</f>
        <v>97238489.379999995</v>
      </c>
      <c r="J179" s="19">
        <f t="shared" ref="J179:J189" si="17">+(H179/E179)*100</f>
        <v>1.7999999999999998</v>
      </c>
    </row>
    <row r="180" spans="3:14">
      <c r="C180" s="1">
        <v>43902</v>
      </c>
      <c r="D180" s="1">
        <v>47119</v>
      </c>
      <c r="E180" s="2">
        <v>500000</v>
      </c>
      <c r="F180">
        <v>8.92</v>
      </c>
      <c r="G180">
        <v>8.92</v>
      </c>
      <c r="H180" s="2">
        <v>50000</v>
      </c>
      <c r="I180" s="2">
        <v>54185066.700000003</v>
      </c>
      <c r="J180" s="17">
        <f t="shared" si="17"/>
        <v>10</v>
      </c>
    </row>
    <row r="181" spans="3:14">
      <c r="C181" s="1">
        <v>43906</v>
      </c>
      <c r="D181" s="1">
        <v>47119</v>
      </c>
      <c r="E181" s="2">
        <v>500000</v>
      </c>
      <c r="F181">
        <v>0</v>
      </c>
      <c r="G181">
        <v>0</v>
      </c>
      <c r="H181">
        <v>0</v>
      </c>
      <c r="I181" s="2">
        <v>0</v>
      </c>
      <c r="J181" s="17">
        <f t="shared" si="17"/>
        <v>0</v>
      </c>
    </row>
    <row r="182" spans="3:14">
      <c r="C182" s="1">
        <v>43907</v>
      </c>
      <c r="D182" s="1">
        <v>47119</v>
      </c>
      <c r="E182" s="2">
        <v>500000</v>
      </c>
      <c r="F182">
        <v>0</v>
      </c>
      <c r="G182">
        <v>0</v>
      </c>
      <c r="H182">
        <v>0</v>
      </c>
      <c r="I182" s="2">
        <v>0</v>
      </c>
      <c r="J182" s="17">
        <f t="shared" si="17"/>
        <v>0</v>
      </c>
    </row>
    <row r="183" spans="3:14">
      <c r="C183" s="1">
        <v>43908</v>
      </c>
      <c r="D183" s="1">
        <v>47119</v>
      </c>
      <c r="E183" s="2">
        <v>500000</v>
      </c>
      <c r="F183">
        <v>0</v>
      </c>
      <c r="G183">
        <v>0</v>
      </c>
      <c r="H183">
        <v>0</v>
      </c>
      <c r="I183" s="2">
        <v>0</v>
      </c>
      <c r="J183" s="17">
        <f t="shared" si="17"/>
        <v>0</v>
      </c>
    </row>
    <row r="184" spans="3:14">
      <c r="C184" s="1">
        <v>43909</v>
      </c>
      <c r="D184" s="1">
        <v>47119</v>
      </c>
      <c r="E184" s="2">
        <v>500000</v>
      </c>
      <c r="F184">
        <v>0</v>
      </c>
      <c r="G184">
        <v>0</v>
      </c>
      <c r="H184">
        <v>0</v>
      </c>
      <c r="I184" s="2">
        <v>0</v>
      </c>
      <c r="J184" s="17">
        <f t="shared" si="17"/>
        <v>0</v>
      </c>
    </row>
    <row r="185" spans="3:14">
      <c r="C185" s="1">
        <v>43910</v>
      </c>
      <c r="D185" s="1">
        <v>47119</v>
      </c>
      <c r="E185" s="2">
        <v>500000</v>
      </c>
      <c r="F185">
        <v>9.08</v>
      </c>
      <c r="G185">
        <v>9.08</v>
      </c>
      <c r="H185" s="2">
        <v>40000</v>
      </c>
      <c r="I185" s="2">
        <v>43053422.68</v>
      </c>
      <c r="J185" s="17">
        <f t="shared" si="17"/>
        <v>8</v>
      </c>
    </row>
    <row r="186" spans="3:14">
      <c r="C186" s="1">
        <v>43913</v>
      </c>
      <c r="D186" s="1">
        <v>47119</v>
      </c>
      <c r="E186" s="2">
        <v>500000</v>
      </c>
      <c r="F186">
        <v>0</v>
      </c>
      <c r="G186">
        <v>0</v>
      </c>
      <c r="H186">
        <v>0</v>
      </c>
      <c r="I186" s="2">
        <v>0</v>
      </c>
      <c r="J186" s="17">
        <f t="shared" si="17"/>
        <v>0</v>
      </c>
    </row>
    <row r="187" spans="3:14">
      <c r="C187" s="1">
        <v>43914</v>
      </c>
      <c r="D187" s="1">
        <v>47119</v>
      </c>
      <c r="E187" s="2">
        <v>500000</v>
      </c>
      <c r="F187">
        <v>0</v>
      </c>
      <c r="G187">
        <v>0</v>
      </c>
      <c r="H187">
        <v>0</v>
      </c>
      <c r="I187" s="2">
        <v>0</v>
      </c>
      <c r="J187" s="17">
        <f t="shared" si="17"/>
        <v>0</v>
      </c>
    </row>
    <row r="188" spans="3:14">
      <c r="C188" s="1">
        <v>43915</v>
      </c>
      <c r="D188" s="1">
        <v>47119</v>
      </c>
      <c r="E188" s="2">
        <v>500000</v>
      </c>
      <c r="F188">
        <v>0</v>
      </c>
      <c r="G188">
        <v>0</v>
      </c>
      <c r="H188">
        <v>0</v>
      </c>
      <c r="I188" s="2">
        <v>0</v>
      </c>
      <c r="J188" s="17">
        <f t="shared" si="17"/>
        <v>0</v>
      </c>
    </row>
    <row r="189" spans="3:14">
      <c r="C189" s="1">
        <v>43916</v>
      </c>
      <c r="D189" s="1">
        <v>47119</v>
      </c>
      <c r="E189" s="2">
        <v>500000</v>
      </c>
      <c r="F189">
        <v>0</v>
      </c>
      <c r="G189">
        <v>0</v>
      </c>
      <c r="H189">
        <v>0</v>
      </c>
      <c r="I189" s="2">
        <v>0</v>
      </c>
      <c r="J189" s="17">
        <f t="shared" si="17"/>
        <v>0</v>
      </c>
    </row>
    <row r="190" spans="3:14">
      <c r="C190" s="1"/>
      <c r="D190" s="1"/>
      <c r="E190" s="2"/>
      <c r="H190" s="2"/>
      <c r="I190" s="2"/>
      <c r="J190" s="17"/>
    </row>
    <row r="191" spans="3:14">
      <c r="C191" s="5"/>
      <c r="D191" s="5"/>
      <c r="E191" s="6">
        <f>SUM(E192:E199)</f>
        <v>3060000</v>
      </c>
      <c r="F191" s="15">
        <f>+(F192*I192+F193*I193+F194*I194+F195*I195+F196*I196+F197*I197+F198*I198+F199*I199)/I191</f>
        <v>6.932814344328599</v>
      </c>
      <c r="G191" s="15">
        <f>+(G192*I192+G193*I193+G194*I194+G195*I195+G196*I196+G197*I197+G198*I198+G199*I199)/I191</f>
        <v>6.9361799403108666</v>
      </c>
      <c r="H191" s="6">
        <f>SUM(H192:H199)</f>
        <v>23815</v>
      </c>
      <c r="I191" s="6">
        <f>SUM(I192:I199)</f>
        <v>29573523.299999997</v>
      </c>
      <c r="J191" s="19">
        <f t="shared" si="8"/>
        <v>0.77826797385620916</v>
      </c>
    </row>
    <row r="192" spans="3:14">
      <c r="C192" s="1">
        <v>43888</v>
      </c>
      <c r="D192" s="1">
        <v>47849</v>
      </c>
      <c r="E192" s="2">
        <v>10000</v>
      </c>
      <c r="F192">
        <v>6.98</v>
      </c>
      <c r="G192">
        <v>6.98</v>
      </c>
      <c r="H192" s="2">
        <v>7815</v>
      </c>
      <c r="I192" s="2">
        <v>9667017.0600000005</v>
      </c>
      <c r="J192" s="17">
        <f t="shared" si="8"/>
        <v>78.149999999999991</v>
      </c>
      <c r="N192" s="3"/>
    </row>
    <row r="193" spans="3:14">
      <c r="C193" s="1">
        <v>43895</v>
      </c>
      <c r="D193" s="1">
        <v>47849</v>
      </c>
      <c r="E193" s="2">
        <v>50000</v>
      </c>
      <c r="F193">
        <v>6.9099000000000004</v>
      </c>
      <c r="G193">
        <v>6.9149000000000003</v>
      </c>
      <c r="H193" s="2">
        <v>16000</v>
      </c>
      <c r="I193" s="2">
        <v>19906506.239999998</v>
      </c>
      <c r="J193" s="17">
        <f t="shared" si="8"/>
        <v>32</v>
      </c>
    </row>
    <row r="194" spans="3:14">
      <c r="C194" s="1">
        <v>43909</v>
      </c>
      <c r="D194" s="1">
        <v>47849</v>
      </c>
      <c r="E194" s="2">
        <v>500000</v>
      </c>
      <c r="F194">
        <v>0</v>
      </c>
      <c r="G194">
        <v>0</v>
      </c>
      <c r="H194">
        <v>0</v>
      </c>
      <c r="I194" s="2">
        <v>0</v>
      </c>
      <c r="J194" s="17">
        <f t="shared" si="8"/>
        <v>0</v>
      </c>
    </row>
    <row r="195" spans="3:14">
      <c r="C195" s="1">
        <v>43910</v>
      </c>
      <c r="D195" s="1">
        <v>47849</v>
      </c>
      <c r="E195" s="2">
        <v>500000</v>
      </c>
      <c r="F195">
        <v>0</v>
      </c>
      <c r="G195">
        <v>0</v>
      </c>
      <c r="H195">
        <v>0</v>
      </c>
      <c r="I195" s="2">
        <v>0</v>
      </c>
      <c r="J195" s="17">
        <f t="shared" si="8"/>
        <v>0</v>
      </c>
    </row>
    <row r="196" spans="3:14">
      <c r="C196" s="1">
        <v>43913</v>
      </c>
      <c r="D196" s="1">
        <v>47849</v>
      </c>
      <c r="E196" s="2">
        <v>500000</v>
      </c>
      <c r="F196">
        <v>0</v>
      </c>
      <c r="G196">
        <v>0</v>
      </c>
      <c r="H196">
        <v>0</v>
      </c>
      <c r="I196" s="2">
        <v>0</v>
      </c>
      <c r="J196" s="17">
        <f t="shared" si="8"/>
        <v>0</v>
      </c>
    </row>
    <row r="197" spans="3:14">
      <c r="C197" s="1">
        <v>43914</v>
      </c>
      <c r="D197" s="1">
        <v>47849</v>
      </c>
      <c r="E197" s="2">
        <v>500000</v>
      </c>
      <c r="F197">
        <v>0</v>
      </c>
      <c r="G197">
        <v>0</v>
      </c>
      <c r="H197">
        <v>0</v>
      </c>
      <c r="I197" s="2">
        <v>0</v>
      </c>
      <c r="J197" s="17">
        <f t="shared" si="8"/>
        <v>0</v>
      </c>
    </row>
    <row r="198" spans="3:14">
      <c r="C198" s="1">
        <v>43915</v>
      </c>
      <c r="D198" s="1">
        <v>47849</v>
      </c>
      <c r="E198" s="2">
        <v>500000</v>
      </c>
      <c r="F198">
        <v>0</v>
      </c>
      <c r="G198">
        <v>0</v>
      </c>
      <c r="H198">
        <v>0</v>
      </c>
      <c r="I198" s="2">
        <v>0</v>
      </c>
      <c r="J198" s="17">
        <f t="shared" si="8"/>
        <v>0</v>
      </c>
    </row>
    <row r="199" spans="3:14">
      <c r="C199" s="1">
        <v>43916</v>
      </c>
      <c r="D199" s="1">
        <v>47849</v>
      </c>
      <c r="E199" s="2">
        <v>500000</v>
      </c>
      <c r="F199">
        <v>0</v>
      </c>
      <c r="G199">
        <v>0</v>
      </c>
      <c r="H199">
        <v>0</v>
      </c>
      <c r="I199" s="2">
        <v>0</v>
      </c>
      <c r="J199" s="17">
        <f t="shared" si="8"/>
        <v>0</v>
      </c>
    </row>
    <row r="200" spans="3:14">
      <c r="C200" s="1"/>
      <c r="D200" s="1"/>
      <c r="E200" s="2"/>
      <c r="H200" s="2"/>
      <c r="I200" s="2"/>
      <c r="J200" s="17"/>
      <c r="N200" s="3"/>
    </row>
    <row r="201" spans="3:14">
      <c r="C201" s="12"/>
      <c r="D201" s="12"/>
      <c r="E201" s="14">
        <f>+E5+E12+E48+E146</f>
        <v>89030000</v>
      </c>
      <c r="F201" s="16"/>
      <c r="G201" s="16"/>
      <c r="H201" s="14">
        <f>+H5+H12+H48+H146</f>
        <v>11848435</v>
      </c>
      <c r="I201" s="14">
        <f>+I5+I12+I48+I146</f>
        <v>18049127425.18</v>
      </c>
      <c r="J201" s="18">
        <f t="shared" si="8"/>
        <v>13.308362349769739</v>
      </c>
      <c r="N201" s="3"/>
    </row>
    <row r="202" spans="3:14">
      <c r="C202" s="1"/>
      <c r="D202" s="1"/>
      <c r="E202" s="2"/>
      <c r="H202" s="2"/>
      <c r="I202" s="3"/>
      <c r="N202" s="3"/>
    </row>
    <row r="203" spans="3:14">
      <c r="C203" s="1"/>
      <c r="D203" s="1"/>
      <c r="E203" s="2"/>
      <c r="H203" s="2"/>
      <c r="I203" s="3"/>
      <c r="N203" s="3"/>
    </row>
    <row r="204" spans="3:14">
      <c r="C204" s="1"/>
      <c r="D204" s="1"/>
      <c r="E204" s="2"/>
      <c r="H204" s="2"/>
      <c r="I204" s="3"/>
      <c r="N204" s="3"/>
    </row>
    <row r="205" spans="3:14">
      <c r="C205" s="1"/>
      <c r="D205" s="1"/>
      <c r="E205" s="2"/>
      <c r="H205" s="2"/>
      <c r="I205" s="3"/>
      <c r="N205" s="3"/>
    </row>
    <row r="207" spans="3:14">
      <c r="I207" s="3"/>
      <c r="N207" s="3"/>
    </row>
    <row r="215" spans="9:9">
      <c r="I215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0"/>
  <dimension ref="B1:J109"/>
  <sheetViews>
    <sheetView zoomScale="85" zoomScaleNormal="85" workbookViewId="0"/>
  </sheetViews>
  <sheetFormatPr defaultRowHeight="15"/>
  <cols>
    <col min="2" max="2" width="15.7109375" style="82" customWidth="1"/>
    <col min="3" max="4" width="19.42578125" style="82" bestFit="1" customWidth="1"/>
    <col min="5" max="5" width="12.85546875" style="82" bestFit="1" customWidth="1"/>
    <col min="6" max="6" width="12" style="82" bestFit="1" customWidth="1"/>
    <col min="7" max="7" width="13.7109375" style="82" bestFit="1" customWidth="1"/>
    <col min="8" max="8" width="12.85546875" style="82" bestFit="1" customWidth="1"/>
    <col min="9" max="9" width="17.5703125" style="82" bestFit="1" customWidth="1"/>
    <col min="10" max="10" width="17.7109375" style="82" bestFit="1" customWidth="1"/>
  </cols>
  <sheetData>
    <row r="1" spans="2:10">
      <c r="B1" s="81" t="s">
        <v>33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49" t="s">
        <v>9</v>
      </c>
      <c r="C5" s="108" t="s">
        <v>30</v>
      </c>
      <c r="D5" s="150"/>
      <c r="E5" s="109">
        <v>19125001</v>
      </c>
      <c r="F5" s="110" t="s">
        <v>30</v>
      </c>
      <c r="G5" s="110" t="s">
        <v>30</v>
      </c>
      <c r="H5" s="109">
        <v>8571910</v>
      </c>
      <c r="I5" s="109">
        <v>93425703123.630005</v>
      </c>
      <c r="J5" s="110">
        <v>44.820442100891917</v>
      </c>
    </row>
    <row r="6" spans="2:10">
      <c r="B6" s="120" t="s">
        <v>30</v>
      </c>
      <c r="C6" s="119" t="s">
        <v>30</v>
      </c>
      <c r="D6" s="146">
        <v>45170</v>
      </c>
      <c r="E6" s="121">
        <v>9838236</v>
      </c>
      <c r="F6" s="122">
        <v>0.15940529845044682</v>
      </c>
      <c r="G6" s="122">
        <v>0.15940529845044682</v>
      </c>
      <c r="H6" s="121">
        <v>5391006</v>
      </c>
      <c r="I6" s="121">
        <v>59107170670.129997</v>
      </c>
      <c r="J6" s="122">
        <v>54.796469611015631</v>
      </c>
    </row>
    <row r="7" spans="2:10">
      <c r="B7" s="123">
        <v>44441</v>
      </c>
      <c r="C7" s="147">
        <v>44442</v>
      </c>
      <c r="D7" s="148">
        <v>45170</v>
      </c>
      <c r="E7" s="125">
        <v>4000975</v>
      </c>
      <c r="F7" s="126">
        <v>0.16</v>
      </c>
      <c r="G7" s="126">
        <v>0.16</v>
      </c>
      <c r="H7" s="125">
        <v>2190791</v>
      </c>
      <c r="I7" s="125">
        <v>23996237122.099998</v>
      </c>
      <c r="J7" s="126">
        <v>54.756428120645595</v>
      </c>
    </row>
    <row r="8" spans="2:10">
      <c r="B8" s="123">
        <v>44448</v>
      </c>
      <c r="C8" s="147">
        <v>44449</v>
      </c>
      <c r="D8" s="148">
        <v>45170</v>
      </c>
      <c r="E8" s="125">
        <v>2908673</v>
      </c>
      <c r="F8" s="126">
        <v>0.16</v>
      </c>
      <c r="G8" s="126">
        <v>0.16</v>
      </c>
      <c r="H8" s="125">
        <v>1356439</v>
      </c>
      <c r="I8" s="125">
        <v>14869608752.359999</v>
      </c>
      <c r="J8" s="126">
        <v>46.634289932213072</v>
      </c>
    </row>
    <row r="9" spans="2:10">
      <c r="B9" s="123">
        <v>44455</v>
      </c>
      <c r="C9" s="147">
        <v>44456</v>
      </c>
      <c r="D9" s="148">
        <v>45170</v>
      </c>
      <c r="E9" s="125">
        <v>1765238</v>
      </c>
      <c r="F9" s="126">
        <v>0.159</v>
      </c>
      <c r="G9" s="126">
        <v>0.159</v>
      </c>
      <c r="H9" s="125">
        <v>1165185</v>
      </c>
      <c r="I9" s="125">
        <v>12786424199.889999</v>
      </c>
      <c r="J9" s="126">
        <v>66.007246614904048</v>
      </c>
    </row>
    <row r="10" spans="2:10">
      <c r="B10" s="123">
        <v>44462</v>
      </c>
      <c r="C10" s="147">
        <v>44463</v>
      </c>
      <c r="D10" s="147">
        <v>45170</v>
      </c>
      <c r="E10" s="125">
        <v>1163350</v>
      </c>
      <c r="F10" s="126">
        <v>0.157</v>
      </c>
      <c r="G10" s="126">
        <v>0.157</v>
      </c>
      <c r="H10" s="125">
        <v>678591</v>
      </c>
      <c r="I10" s="125">
        <v>7454900595.7799997</v>
      </c>
      <c r="J10" s="126">
        <v>58.330768900159022</v>
      </c>
    </row>
    <row r="11" spans="2:10">
      <c r="B11" s="123" t="s">
        <v>30</v>
      </c>
      <c r="C11" s="128" t="s">
        <v>30</v>
      </c>
      <c r="D11" s="148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/>
    </row>
    <row r="12" spans="2:10">
      <c r="B12" s="120" t="s">
        <v>30</v>
      </c>
      <c r="C12" s="119" t="s">
        <v>30</v>
      </c>
      <c r="D12" s="146">
        <v>46631</v>
      </c>
      <c r="E12" s="121">
        <v>9286765</v>
      </c>
      <c r="F12" s="122">
        <v>0.32</v>
      </c>
      <c r="G12" s="122">
        <v>0.32</v>
      </c>
      <c r="H12" s="121">
        <v>3180904</v>
      </c>
      <c r="I12" s="121">
        <v>34318532453.5</v>
      </c>
      <c r="J12" s="122">
        <v>34.252013483705035</v>
      </c>
    </row>
    <row r="13" spans="2:10">
      <c r="B13" s="123">
        <v>44441</v>
      </c>
      <c r="C13" s="147">
        <v>44442</v>
      </c>
      <c r="D13" s="148">
        <v>46631</v>
      </c>
      <c r="E13" s="125">
        <v>3874025</v>
      </c>
      <c r="F13" s="126">
        <v>0.32</v>
      </c>
      <c r="G13" s="126">
        <v>0.32</v>
      </c>
      <c r="H13" s="125">
        <v>1661560</v>
      </c>
      <c r="I13" s="125">
        <v>17912095219.560001</v>
      </c>
      <c r="J13" s="126">
        <v>42.889759358806415</v>
      </c>
    </row>
    <row r="14" spans="2:10">
      <c r="B14" s="123">
        <v>44448</v>
      </c>
      <c r="C14" s="147">
        <v>44449</v>
      </c>
      <c r="D14" s="148">
        <v>46631</v>
      </c>
      <c r="E14" s="125">
        <v>2716327</v>
      </c>
      <c r="F14" s="126">
        <v>0.32</v>
      </c>
      <c r="G14" s="126">
        <v>0.32</v>
      </c>
      <c r="H14" s="125">
        <v>710600</v>
      </c>
      <c r="I14" s="125">
        <v>7666972078.9099998</v>
      </c>
      <c r="J14" s="126">
        <v>26.160326057945159</v>
      </c>
    </row>
    <row r="15" spans="2:10">
      <c r="B15" s="123">
        <v>44455</v>
      </c>
      <c r="C15" s="147">
        <v>44456</v>
      </c>
      <c r="D15" s="148">
        <v>46631</v>
      </c>
      <c r="E15" s="125">
        <v>1609763</v>
      </c>
      <c r="F15" s="126">
        <v>0.32</v>
      </c>
      <c r="G15" s="126">
        <v>0.32</v>
      </c>
      <c r="H15" s="125">
        <v>444050</v>
      </c>
      <c r="I15" s="125">
        <v>4796127582.7800007</v>
      </c>
      <c r="J15" s="126">
        <v>27.584805962119891</v>
      </c>
    </row>
    <row r="16" spans="2:10">
      <c r="B16" s="123">
        <v>44462</v>
      </c>
      <c r="C16" s="147">
        <v>44463</v>
      </c>
      <c r="D16" s="147">
        <v>46631</v>
      </c>
      <c r="E16" s="125">
        <v>1086650</v>
      </c>
      <c r="F16" s="126">
        <v>0.32</v>
      </c>
      <c r="G16" s="126">
        <v>0.32</v>
      </c>
      <c r="H16" s="125">
        <v>364694</v>
      </c>
      <c r="I16" s="125">
        <v>3943337572.25</v>
      </c>
      <c r="J16" s="126">
        <v>33.5613122900658</v>
      </c>
    </row>
    <row r="17" spans="2:10">
      <c r="B17" s="123" t="s">
        <v>30</v>
      </c>
      <c r="C17" s="128" t="s">
        <v>30</v>
      </c>
      <c r="D17" s="148" t="s">
        <v>30</v>
      </c>
      <c r="E17" s="125" t="s">
        <v>30</v>
      </c>
      <c r="F17" s="126" t="s">
        <v>30</v>
      </c>
      <c r="G17" s="126" t="s">
        <v>30</v>
      </c>
      <c r="H17" s="125" t="s">
        <v>30</v>
      </c>
      <c r="I17" s="125" t="s">
        <v>30</v>
      </c>
      <c r="J17" s="126"/>
    </row>
    <row r="18" spans="2:10">
      <c r="B18" s="149" t="s">
        <v>10</v>
      </c>
      <c r="C18" s="108" t="s">
        <v>30</v>
      </c>
      <c r="D18" s="150"/>
      <c r="E18" s="109">
        <v>24937500</v>
      </c>
      <c r="F18" s="110" t="s">
        <v>30</v>
      </c>
      <c r="G18" s="110" t="s">
        <v>30</v>
      </c>
      <c r="H18" s="109">
        <v>19981180</v>
      </c>
      <c r="I18" s="109">
        <v>16257085023.360001</v>
      </c>
      <c r="J18" s="110">
        <v>80.125032581453638</v>
      </c>
    </row>
    <row r="19" spans="2:10">
      <c r="B19" s="120" t="s">
        <v>30</v>
      </c>
      <c r="C19" s="119" t="s">
        <v>30</v>
      </c>
      <c r="D19" s="146">
        <v>44652</v>
      </c>
      <c r="E19" s="121">
        <v>2687500</v>
      </c>
      <c r="F19" s="122">
        <v>7.870793918978972</v>
      </c>
      <c r="G19" s="122">
        <v>7.8826892967878175</v>
      </c>
      <c r="H19" s="121">
        <v>2150000</v>
      </c>
      <c r="I19" s="121">
        <v>2067144669.3599999</v>
      </c>
      <c r="J19" s="122">
        <v>80</v>
      </c>
    </row>
    <row r="20" spans="2:10">
      <c r="B20" s="123">
        <v>44448</v>
      </c>
      <c r="C20" s="147">
        <v>44449</v>
      </c>
      <c r="D20" s="148">
        <v>44652</v>
      </c>
      <c r="E20" s="125">
        <v>150000</v>
      </c>
      <c r="F20" s="126">
        <v>8.0836000000000006</v>
      </c>
      <c r="G20" s="126">
        <v>8.0874000000000006</v>
      </c>
      <c r="H20" s="125">
        <v>150000</v>
      </c>
      <c r="I20" s="125">
        <v>143659947.06</v>
      </c>
      <c r="J20" s="126">
        <v>100</v>
      </c>
    </row>
    <row r="21" spans="2:10">
      <c r="B21" s="123">
        <v>44448</v>
      </c>
      <c r="C21" s="147">
        <v>44452</v>
      </c>
      <c r="D21" s="148">
        <v>44652</v>
      </c>
      <c r="E21" s="125">
        <v>37500</v>
      </c>
      <c r="F21" s="126">
        <v>8.0836000000000006</v>
      </c>
      <c r="G21" s="126">
        <v>8.0836000000000006</v>
      </c>
      <c r="H21" s="125">
        <v>0</v>
      </c>
      <c r="I21" s="125">
        <v>0</v>
      </c>
      <c r="J21" s="126">
        <v>0</v>
      </c>
    </row>
    <row r="22" spans="2:10">
      <c r="B22" s="123">
        <v>44462</v>
      </c>
      <c r="C22" s="147">
        <v>44463</v>
      </c>
      <c r="D22" s="148">
        <v>44652</v>
      </c>
      <c r="E22" s="125">
        <v>2000000</v>
      </c>
      <c r="F22" s="126">
        <v>7.8548999999999998</v>
      </c>
      <c r="G22" s="126">
        <v>7.8673999999999999</v>
      </c>
      <c r="H22" s="125">
        <v>2000000</v>
      </c>
      <c r="I22" s="125">
        <v>1923484722.3</v>
      </c>
      <c r="J22" s="126">
        <v>100</v>
      </c>
    </row>
    <row r="23" spans="2:10">
      <c r="B23" s="123">
        <v>44462</v>
      </c>
      <c r="C23" s="147">
        <v>44466</v>
      </c>
      <c r="D23" s="147">
        <v>44652</v>
      </c>
      <c r="E23" s="125">
        <v>500000</v>
      </c>
      <c r="F23" s="126">
        <v>7.8548999999999998</v>
      </c>
      <c r="G23" s="126">
        <v>7.8548999999999998</v>
      </c>
      <c r="H23" s="125">
        <v>0</v>
      </c>
      <c r="I23" s="125">
        <v>0</v>
      </c>
      <c r="J23" s="126">
        <v>0</v>
      </c>
    </row>
    <row r="24" spans="2:10">
      <c r="B24" s="123" t="s">
        <v>30</v>
      </c>
      <c r="C24" s="128" t="s">
        <v>30</v>
      </c>
      <c r="D24" s="148" t="s">
        <v>30</v>
      </c>
      <c r="E24" s="125" t="s">
        <v>30</v>
      </c>
      <c r="F24" s="126" t="s">
        <v>30</v>
      </c>
      <c r="G24" s="126" t="s">
        <v>30</v>
      </c>
      <c r="H24" s="125" t="s">
        <v>30</v>
      </c>
      <c r="I24" s="125" t="s">
        <v>30</v>
      </c>
      <c r="J24" s="126"/>
    </row>
    <row r="25" spans="2:10">
      <c r="B25" s="120" t="s">
        <v>30</v>
      </c>
      <c r="C25" s="119" t="s">
        <v>30</v>
      </c>
      <c r="D25" s="146">
        <v>44835</v>
      </c>
      <c r="E25" s="121">
        <v>3125000</v>
      </c>
      <c r="F25" s="122">
        <v>8.7344140723228492</v>
      </c>
      <c r="G25" s="122">
        <v>8.7406737465946396</v>
      </c>
      <c r="H25" s="121">
        <v>2500000</v>
      </c>
      <c r="I25" s="121">
        <v>2290228121.8699999</v>
      </c>
      <c r="J25" s="122">
        <v>80</v>
      </c>
    </row>
    <row r="26" spans="2:10">
      <c r="B26" s="123">
        <v>44441</v>
      </c>
      <c r="C26" s="147">
        <v>44442</v>
      </c>
      <c r="D26" s="148">
        <v>44835</v>
      </c>
      <c r="E26" s="125">
        <v>500000</v>
      </c>
      <c r="F26" s="126">
        <v>8.4298999999999999</v>
      </c>
      <c r="G26" s="126">
        <v>8.4339999999999993</v>
      </c>
      <c r="H26" s="125">
        <v>500000</v>
      </c>
      <c r="I26" s="125">
        <v>458321917.67000002</v>
      </c>
      <c r="J26" s="126">
        <v>100</v>
      </c>
    </row>
    <row r="27" spans="2:10">
      <c r="B27" s="123">
        <v>44441</v>
      </c>
      <c r="C27" s="147">
        <v>44445</v>
      </c>
      <c r="D27" s="148">
        <v>44835</v>
      </c>
      <c r="E27" s="125">
        <v>125000</v>
      </c>
      <c r="F27" s="126">
        <v>8.4298999999999999</v>
      </c>
      <c r="G27" s="126">
        <v>8.4298999999999999</v>
      </c>
      <c r="H27" s="125">
        <v>0</v>
      </c>
      <c r="I27" s="125">
        <v>0</v>
      </c>
      <c r="J27" s="126">
        <v>0</v>
      </c>
    </row>
    <row r="28" spans="2:10">
      <c r="B28" s="123">
        <v>44455</v>
      </c>
      <c r="C28" s="147">
        <v>44456</v>
      </c>
      <c r="D28" s="148">
        <v>44835</v>
      </c>
      <c r="E28" s="125">
        <v>2000000</v>
      </c>
      <c r="F28" s="126">
        <v>8.8106000000000009</v>
      </c>
      <c r="G28" s="126">
        <v>8.8173999999999992</v>
      </c>
      <c r="H28" s="125">
        <v>2000000</v>
      </c>
      <c r="I28" s="125">
        <v>1831906204.2</v>
      </c>
      <c r="J28" s="126">
        <v>100</v>
      </c>
    </row>
    <row r="29" spans="2:10">
      <c r="B29" s="123">
        <v>44455</v>
      </c>
      <c r="C29" s="147">
        <v>44459</v>
      </c>
      <c r="D29" s="147">
        <v>44835</v>
      </c>
      <c r="E29" s="125">
        <v>500000</v>
      </c>
      <c r="F29" s="126">
        <v>8.8106000000000009</v>
      </c>
      <c r="G29" s="126">
        <v>8.8106000000000009</v>
      </c>
      <c r="H29" s="125">
        <v>0</v>
      </c>
      <c r="I29" s="125">
        <v>0</v>
      </c>
      <c r="J29" s="126">
        <v>0</v>
      </c>
    </row>
    <row r="30" spans="2:10">
      <c r="B30" s="123" t="s">
        <v>30</v>
      </c>
      <c r="C30" s="128" t="s">
        <v>30</v>
      </c>
      <c r="D30" s="148" t="s">
        <v>30</v>
      </c>
      <c r="E30" s="125" t="s">
        <v>30</v>
      </c>
      <c r="F30" s="126" t="s">
        <v>30</v>
      </c>
      <c r="G30" s="126" t="s">
        <v>30</v>
      </c>
      <c r="H30" s="125" t="s">
        <v>30</v>
      </c>
      <c r="I30" s="125" t="s">
        <v>30</v>
      </c>
      <c r="J30" s="126"/>
    </row>
    <row r="31" spans="2:10">
      <c r="B31" s="120" t="s">
        <v>30</v>
      </c>
      <c r="C31" s="119" t="s">
        <v>30</v>
      </c>
      <c r="D31" s="146">
        <v>45108</v>
      </c>
      <c r="E31" s="121">
        <v>7062500</v>
      </c>
      <c r="F31" s="122">
        <v>9.4286986115817797</v>
      </c>
      <c r="G31" s="122">
        <v>9.4343299162393013</v>
      </c>
      <c r="H31" s="121">
        <v>5654680</v>
      </c>
      <c r="I31" s="121">
        <v>4820690575.9499998</v>
      </c>
      <c r="J31" s="122">
        <v>80.066265486725669</v>
      </c>
    </row>
    <row r="32" spans="2:10">
      <c r="B32" s="123">
        <v>44441</v>
      </c>
      <c r="C32" s="147">
        <v>44442</v>
      </c>
      <c r="D32" s="148">
        <v>45108</v>
      </c>
      <c r="E32" s="125">
        <v>500000</v>
      </c>
      <c r="F32" s="126">
        <v>9.1328999999999994</v>
      </c>
      <c r="G32" s="126">
        <v>9.1349999999999998</v>
      </c>
      <c r="H32" s="125">
        <v>500000</v>
      </c>
      <c r="I32" s="125">
        <v>426714109.80000001</v>
      </c>
      <c r="J32" s="126">
        <v>100</v>
      </c>
    </row>
    <row r="33" spans="2:10">
      <c r="B33" s="123">
        <v>44441</v>
      </c>
      <c r="C33" s="147">
        <v>44445</v>
      </c>
      <c r="D33" s="148">
        <v>45108</v>
      </c>
      <c r="E33" s="125">
        <v>125000</v>
      </c>
      <c r="F33" s="126">
        <v>9.1328999999999994</v>
      </c>
      <c r="G33" s="126">
        <v>9.1328999999999994</v>
      </c>
      <c r="H33" s="125">
        <v>0</v>
      </c>
      <c r="I33" s="125">
        <v>0</v>
      </c>
      <c r="J33" s="126">
        <v>0</v>
      </c>
    </row>
    <row r="34" spans="2:10">
      <c r="B34" s="123">
        <v>44448</v>
      </c>
      <c r="C34" s="147">
        <v>44449</v>
      </c>
      <c r="D34" s="148">
        <v>45108</v>
      </c>
      <c r="E34" s="125">
        <v>150000</v>
      </c>
      <c r="F34" s="126">
        <v>9.6506000000000007</v>
      </c>
      <c r="G34" s="126">
        <v>9.6539000000000001</v>
      </c>
      <c r="H34" s="125">
        <v>150000</v>
      </c>
      <c r="I34" s="125">
        <v>127106100.15000001</v>
      </c>
      <c r="J34" s="126">
        <v>100</v>
      </c>
    </row>
    <row r="35" spans="2:10">
      <c r="B35" s="123">
        <v>44448</v>
      </c>
      <c r="C35" s="147">
        <v>44452</v>
      </c>
      <c r="D35" s="148">
        <v>45108</v>
      </c>
      <c r="E35" s="125">
        <v>37500</v>
      </c>
      <c r="F35" s="126">
        <v>9.6506000000000007</v>
      </c>
      <c r="G35" s="126">
        <v>9.6506000000000007</v>
      </c>
      <c r="H35" s="125">
        <v>4680</v>
      </c>
      <c r="I35" s="125">
        <v>3967163.2</v>
      </c>
      <c r="J35" s="126">
        <v>12.479999999999999</v>
      </c>
    </row>
    <row r="36" spans="2:10">
      <c r="B36" s="123">
        <v>44455</v>
      </c>
      <c r="C36" s="147">
        <v>44456</v>
      </c>
      <c r="D36" s="148">
        <v>45108</v>
      </c>
      <c r="E36" s="125">
        <v>2000000</v>
      </c>
      <c r="F36" s="126">
        <v>9.5635999999999992</v>
      </c>
      <c r="G36" s="126">
        <v>9.5699000000000005</v>
      </c>
      <c r="H36" s="125">
        <v>2000000</v>
      </c>
      <c r="I36" s="125">
        <v>1700246588.05</v>
      </c>
      <c r="J36" s="126">
        <v>100</v>
      </c>
    </row>
    <row r="37" spans="2:10">
      <c r="B37" s="123">
        <v>44455</v>
      </c>
      <c r="C37" s="147">
        <v>44459</v>
      </c>
      <c r="D37" s="148">
        <v>45108</v>
      </c>
      <c r="E37" s="125">
        <v>500000</v>
      </c>
      <c r="F37" s="126">
        <v>9.5635999999999992</v>
      </c>
      <c r="G37" s="126">
        <v>9.5635999999999992</v>
      </c>
      <c r="H37" s="125">
        <v>0</v>
      </c>
      <c r="I37" s="125">
        <v>0</v>
      </c>
      <c r="J37" s="126">
        <v>0</v>
      </c>
    </row>
    <row r="38" spans="2:10">
      <c r="B38" s="123">
        <v>44462</v>
      </c>
      <c r="C38" s="147">
        <v>44463</v>
      </c>
      <c r="D38" s="148">
        <v>45108</v>
      </c>
      <c r="E38" s="125">
        <v>3000000</v>
      </c>
      <c r="F38" s="126">
        <v>9.3771000000000004</v>
      </c>
      <c r="G38" s="126">
        <v>9.3829999999999991</v>
      </c>
      <c r="H38" s="125">
        <v>3000000</v>
      </c>
      <c r="I38" s="125">
        <v>2562656614.75</v>
      </c>
      <c r="J38" s="126">
        <v>100</v>
      </c>
    </row>
    <row r="39" spans="2:10">
      <c r="B39" s="123">
        <v>44462</v>
      </c>
      <c r="C39" s="147">
        <v>44466</v>
      </c>
      <c r="D39" s="147">
        <v>45108</v>
      </c>
      <c r="E39" s="125">
        <v>750000</v>
      </c>
      <c r="F39" s="126">
        <v>9.3771000000000004</v>
      </c>
      <c r="G39" s="126">
        <v>9.3771000000000004</v>
      </c>
      <c r="H39" s="125">
        <v>0</v>
      </c>
      <c r="I39" s="125">
        <v>0</v>
      </c>
      <c r="J39" s="126">
        <v>0</v>
      </c>
    </row>
    <row r="40" spans="2:10">
      <c r="B40" s="123" t="s">
        <v>30</v>
      </c>
      <c r="C40" s="128" t="s">
        <v>30</v>
      </c>
      <c r="D40" s="148" t="s">
        <v>30</v>
      </c>
      <c r="E40" s="125" t="s">
        <v>30</v>
      </c>
      <c r="F40" s="126" t="s">
        <v>30</v>
      </c>
      <c r="G40" s="126" t="s">
        <v>30</v>
      </c>
      <c r="H40" s="125" t="s">
        <v>30</v>
      </c>
      <c r="I40" s="125" t="s">
        <v>30</v>
      </c>
      <c r="J40" s="126"/>
    </row>
    <row r="41" spans="2:10">
      <c r="B41" s="120" t="s">
        <v>30</v>
      </c>
      <c r="C41" s="119" t="s">
        <v>30</v>
      </c>
      <c r="D41" s="146">
        <v>45658</v>
      </c>
      <c r="E41" s="121">
        <v>12062500</v>
      </c>
      <c r="F41" s="122">
        <v>10.024509676639356</v>
      </c>
      <c r="G41" s="122">
        <v>10.033977574287503</v>
      </c>
      <c r="H41" s="121">
        <v>9676500</v>
      </c>
      <c r="I41" s="121">
        <v>7079021656.1800003</v>
      </c>
      <c r="J41" s="122">
        <v>80.219689119170994</v>
      </c>
    </row>
    <row r="42" spans="2:10">
      <c r="B42" s="123">
        <v>44441</v>
      </c>
      <c r="C42" s="147">
        <v>44442</v>
      </c>
      <c r="D42" s="148">
        <v>45658</v>
      </c>
      <c r="E42" s="125">
        <v>500000</v>
      </c>
      <c r="F42" s="126">
        <v>9.7799999999999994</v>
      </c>
      <c r="G42" s="126">
        <v>9.7799999999999994</v>
      </c>
      <c r="H42" s="125">
        <v>500000</v>
      </c>
      <c r="I42" s="125">
        <v>366889944</v>
      </c>
      <c r="J42" s="126">
        <v>100</v>
      </c>
    </row>
    <row r="43" spans="2:10">
      <c r="B43" s="123">
        <v>44441</v>
      </c>
      <c r="C43" s="147">
        <v>44445</v>
      </c>
      <c r="D43" s="148">
        <v>45658</v>
      </c>
      <c r="E43" s="125">
        <v>125000</v>
      </c>
      <c r="F43" s="126">
        <v>9.7799999999999994</v>
      </c>
      <c r="G43" s="126">
        <v>9.7799999999999994</v>
      </c>
      <c r="H43" s="125">
        <v>0</v>
      </c>
      <c r="I43" s="125">
        <v>0</v>
      </c>
      <c r="J43" s="126">
        <v>0</v>
      </c>
    </row>
    <row r="44" spans="2:10">
      <c r="B44" s="123">
        <v>44448</v>
      </c>
      <c r="C44" s="147">
        <v>44449</v>
      </c>
      <c r="D44" s="148">
        <v>45658</v>
      </c>
      <c r="E44" s="125">
        <v>150000</v>
      </c>
      <c r="F44" s="126">
        <v>10.3416</v>
      </c>
      <c r="G44" s="126">
        <v>10.345000000000001</v>
      </c>
      <c r="H44" s="125">
        <v>150000</v>
      </c>
      <c r="I44" s="125">
        <v>108388433.40000001</v>
      </c>
      <c r="J44" s="126">
        <v>100</v>
      </c>
    </row>
    <row r="45" spans="2:10">
      <c r="B45" s="123">
        <v>44448</v>
      </c>
      <c r="C45" s="147">
        <v>44452</v>
      </c>
      <c r="D45" s="148">
        <v>45658</v>
      </c>
      <c r="E45" s="125">
        <v>37500</v>
      </c>
      <c r="F45" s="126">
        <v>10.3416</v>
      </c>
      <c r="G45" s="126">
        <v>10.3416</v>
      </c>
      <c r="H45" s="125">
        <v>26500</v>
      </c>
      <c r="I45" s="125">
        <v>19156140.73</v>
      </c>
      <c r="J45" s="126">
        <v>70.666666666666671</v>
      </c>
    </row>
    <row r="46" spans="2:10">
      <c r="B46" s="123">
        <v>44455</v>
      </c>
      <c r="C46" s="147">
        <v>44456</v>
      </c>
      <c r="D46" s="148">
        <v>45658</v>
      </c>
      <c r="E46" s="125">
        <v>3000000</v>
      </c>
      <c r="F46" s="126">
        <v>10.236000000000001</v>
      </c>
      <c r="G46" s="126">
        <v>10.249000000000001</v>
      </c>
      <c r="H46" s="125">
        <v>3000000</v>
      </c>
      <c r="I46" s="125">
        <v>2178842724.4499998</v>
      </c>
      <c r="J46" s="126">
        <v>100</v>
      </c>
    </row>
    <row r="47" spans="2:10">
      <c r="B47" s="123">
        <v>44455</v>
      </c>
      <c r="C47" s="147">
        <v>44459</v>
      </c>
      <c r="D47" s="148">
        <v>45658</v>
      </c>
      <c r="E47" s="125">
        <v>750000</v>
      </c>
      <c r="F47" s="126">
        <v>10.236000000000001</v>
      </c>
      <c r="G47" s="126">
        <v>10.236000000000001</v>
      </c>
      <c r="H47" s="125">
        <v>0</v>
      </c>
      <c r="I47" s="125">
        <v>0</v>
      </c>
      <c r="J47" s="126">
        <v>0</v>
      </c>
    </row>
    <row r="48" spans="2:10">
      <c r="B48" s="123">
        <v>44462</v>
      </c>
      <c r="C48" s="147">
        <v>44463</v>
      </c>
      <c r="D48" s="148">
        <v>45658</v>
      </c>
      <c r="E48" s="125">
        <v>6000000</v>
      </c>
      <c r="F48" s="126">
        <v>9.9311000000000007</v>
      </c>
      <c r="G48" s="126">
        <v>9.9398</v>
      </c>
      <c r="H48" s="125">
        <v>6000000</v>
      </c>
      <c r="I48" s="125">
        <v>4405744413.6000004</v>
      </c>
      <c r="J48" s="126">
        <v>100</v>
      </c>
    </row>
    <row r="49" spans="2:10">
      <c r="B49" s="123">
        <v>44462</v>
      </c>
      <c r="C49" s="147">
        <v>44466</v>
      </c>
      <c r="D49" s="147">
        <v>45658</v>
      </c>
      <c r="E49" s="125">
        <v>1500000</v>
      </c>
      <c r="F49" s="126">
        <v>9.9311000000000007</v>
      </c>
      <c r="G49" s="126">
        <v>9.9311000000000007</v>
      </c>
      <c r="H49" s="125">
        <v>0</v>
      </c>
      <c r="I49" s="125">
        <v>0</v>
      </c>
      <c r="J49" s="126">
        <v>0</v>
      </c>
    </row>
    <row r="50" spans="2:10">
      <c r="B50" s="123" t="s">
        <v>30</v>
      </c>
      <c r="C50" s="128" t="s">
        <v>30</v>
      </c>
      <c r="D50" s="148" t="s">
        <v>30</v>
      </c>
      <c r="E50" s="125" t="s">
        <v>30</v>
      </c>
      <c r="F50" s="126" t="s">
        <v>30</v>
      </c>
      <c r="G50" s="126" t="s">
        <v>30</v>
      </c>
      <c r="H50" s="125" t="s">
        <v>30</v>
      </c>
      <c r="I50" s="125" t="s">
        <v>30</v>
      </c>
      <c r="J50" s="126"/>
    </row>
    <row r="51" spans="2:10">
      <c r="B51" s="149" t="s">
        <v>11</v>
      </c>
      <c r="C51" s="108" t="s">
        <v>30</v>
      </c>
      <c r="D51" s="150"/>
      <c r="E51" s="109">
        <v>8125000</v>
      </c>
      <c r="F51" s="110" t="s">
        <v>30</v>
      </c>
      <c r="G51" s="110" t="s">
        <v>30</v>
      </c>
      <c r="H51" s="109">
        <v>7626211</v>
      </c>
      <c r="I51" s="109">
        <v>30417112819.049999</v>
      </c>
      <c r="J51" s="110">
        <v>93.861058461538462</v>
      </c>
    </row>
    <row r="52" spans="2:10">
      <c r="B52" s="120" t="s">
        <v>30</v>
      </c>
      <c r="C52" s="119" t="s">
        <v>30</v>
      </c>
      <c r="D52" s="146">
        <v>45519</v>
      </c>
      <c r="E52" s="121">
        <v>1937500</v>
      </c>
      <c r="F52" s="122">
        <v>4.2236787391119375</v>
      </c>
      <c r="G52" s="122">
        <v>4.2236787391119375</v>
      </c>
      <c r="H52" s="121">
        <v>1752648</v>
      </c>
      <c r="I52" s="121">
        <v>6729528248.6900005</v>
      </c>
      <c r="J52" s="122">
        <v>90.45925161290323</v>
      </c>
    </row>
    <row r="53" spans="2:10">
      <c r="B53" s="123">
        <v>44439</v>
      </c>
      <c r="C53" s="147">
        <v>44440</v>
      </c>
      <c r="D53" s="148">
        <v>45519</v>
      </c>
      <c r="E53" s="125">
        <v>375000</v>
      </c>
      <c r="F53" s="126">
        <v>4.0797999999999996</v>
      </c>
      <c r="G53" s="126">
        <v>4.0797999999999996</v>
      </c>
      <c r="H53" s="125">
        <v>300000</v>
      </c>
      <c r="I53" s="125">
        <v>1145915082</v>
      </c>
      <c r="J53" s="126">
        <v>80</v>
      </c>
    </row>
    <row r="54" spans="2:10">
      <c r="B54" s="123">
        <v>44453</v>
      </c>
      <c r="C54" s="147">
        <v>44454</v>
      </c>
      <c r="D54" s="148">
        <v>45519</v>
      </c>
      <c r="E54" s="125">
        <v>625000</v>
      </c>
      <c r="F54" s="126">
        <v>4.1950000000000003</v>
      </c>
      <c r="G54" s="126">
        <v>4.1950000000000003</v>
      </c>
      <c r="H54" s="125">
        <v>608799</v>
      </c>
      <c r="I54" s="125">
        <v>2333575142.3200002</v>
      </c>
      <c r="J54" s="126">
        <v>97.407840000000007</v>
      </c>
    </row>
    <row r="55" spans="2:10">
      <c r="B55" s="123">
        <v>44467</v>
      </c>
      <c r="C55" s="147">
        <v>44468</v>
      </c>
      <c r="D55" s="147">
        <v>45519</v>
      </c>
      <c r="E55" s="125">
        <v>937500</v>
      </c>
      <c r="F55" s="126">
        <v>4.2949999999999999</v>
      </c>
      <c r="G55" s="126">
        <v>4.2949999999999999</v>
      </c>
      <c r="H55" s="125">
        <v>843849</v>
      </c>
      <c r="I55" s="125">
        <v>3250038024.3699999</v>
      </c>
      <c r="J55" s="126">
        <v>90.010559999999998</v>
      </c>
    </row>
    <row r="56" spans="2:10">
      <c r="B56" s="123" t="s">
        <v>30</v>
      </c>
      <c r="C56" s="128" t="s">
        <v>30</v>
      </c>
      <c r="D56" s="148" t="s">
        <v>30</v>
      </c>
      <c r="E56" s="125" t="s">
        <v>30</v>
      </c>
      <c r="F56" s="126" t="s">
        <v>30</v>
      </c>
      <c r="G56" s="126" t="s">
        <v>30</v>
      </c>
      <c r="H56" s="125" t="s">
        <v>30</v>
      </c>
      <c r="I56" s="125" t="s">
        <v>30</v>
      </c>
      <c r="J56" s="126"/>
    </row>
    <row r="57" spans="2:10">
      <c r="B57" s="120" t="s">
        <v>30</v>
      </c>
      <c r="C57" s="119" t="s">
        <v>30</v>
      </c>
      <c r="D57" s="146">
        <v>46249</v>
      </c>
      <c r="E57" s="121">
        <v>1625000</v>
      </c>
      <c r="F57" s="122">
        <v>4.5477300273845618</v>
      </c>
      <c r="G57" s="122">
        <v>4.5477300273845618</v>
      </c>
      <c r="H57" s="121">
        <v>1619721</v>
      </c>
      <c r="I57" s="121">
        <v>6298872104.4300003</v>
      </c>
      <c r="J57" s="122">
        <v>99.675138461538467</v>
      </c>
    </row>
    <row r="58" spans="2:10">
      <c r="B58" s="123">
        <v>44445</v>
      </c>
      <c r="C58" s="147">
        <v>44447</v>
      </c>
      <c r="D58" s="148">
        <v>46249</v>
      </c>
      <c r="E58" s="125">
        <v>375000</v>
      </c>
      <c r="F58" s="126">
        <v>4.54</v>
      </c>
      <c r="G58" s="126">
        <v>4.54</v>
      </c>
      <c r="H58" s="125">
        <v>369727</v>
      </c>
      <c r="I58" s="125">
        <v>1429826718.52</v>
      </c>
      <c r="J58" s="126">
        <v>98.593866666666656</v>
      </c>
    </row>
    <row r="59" spans="2:10">
      <c r="B59" s="123">
        <v>44460</v>
      </c>
      <c r="C59" s="147">
        <v>44461</v>
      </c>
      <c r="D59" s="147">
        <v>46249</v>
      </c>
      <c r="E59" s="125">
        <v>1250000</v>
      </c>
      <c r="F59" s="126">
        <v>4.55</v>
      </c>
      <c r="G59" s="126">
        <v>4.55</v>
      </c>
      <c r="H59" s="125">
        <v>1249994</v>
      </c>
      <c r="I59" s="125">
        <v>4869045385.9099998</v>
      </c>
      <c r="J59" s="126">
        <v>99.999520000000004</v>
      </c>
    </row>
    <row r="60" spans="2:10">
      <c r="B60" s="123" t="s">
        <v>30</v>
      </c>
      <c r="C60" s="128" t="s">
        <v>30</v>
      </c>
      <c r="D60" s="148" t="s">
        <v>30</v>
      </c>
      <c r="E60" s="125" t="s">
        <v>30</v>
      </c>
      <c r="F60" s="126" t="s">
        <v>30</v>
      </c>
      <c r="G60" s="126" t="s">
        <v>30</v>
      </c>
      <c r="H60" s="125" t="s">
        <v>30</v>
      </c>
      <c r="I60" s="125" t="s">
        <v>30</v>
      </c>
      <c r="J60" s="126"/>
    </row>
    <row r="61" spans="2:10">
      <c r="B61" s="120" t="s">
        <v>30</v>
      </c>
      <c r="C61" s="119" t="s">
        <v>30</v>
      </c>
      <c r="D61" s="146">
        <v>46980</v>
      </c>
      <c r="E61" s="121">
        <v>1375000</v>
      </c>
      <c r="F61" s="122">
        <v>4.6301252351475117</v>
      </c>
      <c r="G61" s="122">
        <v>4.6301252351475117</v>
      </c>
      <c r="H61" s="121">
        <v>1276962</v>
      </c>
      <c r="I61" s="121">
        <v>5038329959.9200001</v>
      </c>
      <c r="J61" s="122">
        <v>92.869963636363636</v>
      </c>
    </row>
    <row r="62" spans="2:10">
      <c r="B62" s="123">
        <v>44439</v>
      </c>
      <c r="C62" s="147">
        <v>44440</v>
      </c>
      <c r="D62" s="148">
        <v>46980</v>
      </c>
      <c r="E62" s="125">
        <v>300000</v>
      </c>
      <c r="F62" s="126">
        <v>4.4989999999999997</v>
      </c>
      <c r="G62" s="126">
        <v>4.4989999999999997</v>
      </c>
      <c r="H62" s="125">
        <v>300000</v>
      </c>
      <c r="I62" s="125">
        <v>1184290039.1600001</v>
      </c>
      <c r="J62" s="126">
        <v>100</v>
      </c>
    </row>
    <row r="63" spans="2:10">
      <c r="B63" s="123">
        <v>44439</v>
      </c>
      <c r="C63" s="147">
        <v>44441</v>
      </c>
      <c r="D63" s="148">
        <v>46980</v>
      </c>
      <c r="E63" s="125">
        <v>75000</v>
      </c>
      <c r="F63" s="126">
        <v>4.4989999999999997</v>
      </c>
      <c r="G63" s="126">
        <v>4.4989999999999997</v>
      </c>
      <c r="H63" s="125">
        <v>54746</v>
      </c>
      <c r="I63" s="125">
        <v>216200679.12</v>
      </c>
      <c r="J63" s="126">
        <v>72.99466666666666</v>
      </c>
    </row>
    <row r="64" spans="2:10">
      <c r="B64" s="123">
        <v>44453</v>
      </c>
      <c r="C64" s="147">
        <v>44454</v>
      </c>
      <c r="D64" s="148">
        <v>46980</v>
      </c>
      <c r="E64" s="125">
        <v>500000</v>
      </c>
      <c r="F64" s="126">
        <v>4.6394000000000002</v>
      </c>
      <c r="G64" s="126">
        <v>4.6394000000000002</v>
      </c>
      <c r="H64" s="125">
        <v>500000</v>
      </c>
      <c r="I64" s="125">
        <v>1971558489.46</v>
      </c>
      <c r="J64" s="126">
        <v>100</v>
      </c>
    </row>
    <row r="65" spans="2:10">
      <c r="B65" s="123">
        <v>44453</v>
      </c>
      <c r="C65" s="147">
        <v>44455</v>
      </c>
      <c r="D65" s="148">
        <v>46980</v>
      </c>
      <c r="E65" s="125">
        <v>125000</v>
      </c>
      <c r="F65" s="126">
        <v>4.6394000000000002</v>
      </c>
      <c r="G65" s="126">
        <v>4.6394000000000002</v>
      </c>
      <c r="H65" s="125">
        <v>104671</v>
      </c>
      <c r="I65" s="125">
        <v>412939855.69999999</v>
      </c>
      <c r="J65" s="126">
        <v>83.736800000000002</v>
      </c>
    </row>
    <row r="66" spans="2:10">
      <c r="B66" s="123">
        <v>44467</v>
      </c>
      <c r="C66" s="147">
        <v>44468</v>
      </c>
      <c r="D66" s="148">
        <v>46980</v>
      </c>
      <c r="E66" s="125">
        <v>300000</v>
      </c>
      <c r="F66" s="126">
        <v>4.7590000000000003</v>
      </c>
      <c r="G66" s="126">
        <v>4.7590000000000003</v>
      </c>
      <c r="H66" s="125">
        <v>300000</v>
      </c>
      <c r="I66" s="125">
        <v>1184052548.3900001</v>
      </c>
      <c r="J66" s="126">
        <v>100</v>
      </c>
    </row>
    <row r="67" spans="2:10">
      <c r="B67" s="123">
        <v>44467</v>
      </c>
      <c r="C67" s="147">
        <v>44469</v>
      </c>
      <c r="D67" s="147">
        <v>46980</v>
      </c>
      <c r="E67" s="125">
        <v>75000</v>
      </c>
      <c r="F67" s="126">
        <v>4.7590000000000003</v>
      </c>
      <c r="G67" s="126">
        <v>4.7590000000000003</v>
      </c>
      <c r="H67" s="125">
        <v>17545</v>
      </c>
      <c r="I67" s="125">
        <v>69288348.090000004</v>
      </c>
      <c r="J67" s="126">
        <v>23.393333333333331</v>
      </c>
    </row>
    <row r="68" spans="2:10">
      <c r="B68" s="123" t="s">
        <v>30</v>
      </c>
      <c r="C68" s="128" t="s">
        <v>30</v>
      </c>
      <c r="D68" s="148" t="s">
        <v>30</v>
      </c>
      <c r="E68" s="125" t="s">
        <v>30</v>
      </c>
      <c r="F68" s="126" t="s">
        <v>30</v>
      </c>
      <c r="G68" s="126" t="s">
        <v>30</v>
      </c>
      <c r="H68" s="125" t="s">
        <v>30</v>
      </c>
      <c r="I68" s="125" t="s">
        <v>30</v>
      </c>
      <c r="J68" s="126"/>
    </row>
    <row r="69" spans="2:10">
      <c r="B69" s="120" t="s">
        <v>30</v>
      </c>
      <c r="C69" s="119" t="s">
        <v>30</v>
      </c>
      <c r="D69" s="146">
        <v>47710</v>
      </c>
      <c r="E69" s="121">
        <v>1437500</v>
      </c>
      <c r="F69" s="122">
        <v>4.7256740617029172</v>
      </c>
      <c r="G69" s="122">
        <v>4.7256740617029172</v>
      </c>
      <c r="H69" s="121">
        <v>1399993</v>
      </c>
      <c r="I69" s="121">
        <v>5597516411.3000002</v>
      </c>
      <c r="J69" s="122">
        <v>97.390817391304353</v>
      </c>
    </row>
    <row r="70" spans="2:10">
      <c r="B70" s="123">
        <v>44445</v>
      </c>
      <c r="C70" s="147">
        <v>44447</v>
      </c>
      <c r="D70" s="148">
        <v>47710</v>
      </c>
      <c r="E70" s="125">
        <v>150000</v>
      </c>
      <c r="F70" s="126">
        <v>4.6978</v>
      </c>
      <c r="G70" s="126">
        <v>4.6978</v>
      </c>
      <c r="H70" s="125">
        <v>150000</v>
      </c>
      <c r="I70" s="125">
        <v>596698532.08000004</v>
      </c>
      <c r="J70" s="126">
        <v>100</v>
      </c>
    </row>
    <row r="71" spans="2:10">
      <c r="B71" s="123">
        <v>44445</v>
      </c>
      <c r="C71" s="147">
        <v>44448</v>
      </c>
      <c r="D71" s="148">
        <v>47710</v>
      </c>
      <c r="E71" s="125">
        <v>37500</v>
      </c>
      <c r="F71" s="126">
        <v>4.6978</v>
      </c>
      <c r="G71" s="126">
        <v>4.6978</v>
      </c>
      <c r="H71" s="125">
        <v>0</v>
      </c>
      <c r="I71" s="125">
        <v>0</v>
      </c>
      <c r="J71" s="126">
        <v>0</v>
      </c>
    </row>
    <row r="72" spans="2:10">
      <c r="B72" s="123">
        <v>44460</v>
      </c>
      <c r="C72" s="147">
        <v>44461</v>
      </c>
      <c r="D72" s="148">
        <v>47710</v>
      </c>
      <c r="E72" s="125">
        <v>1000000</v>
      </c>
      <c r="F72" s="126">
        <v>4.7290000000000001</v>
      </c>
      <c r="G72" s="126">
        <v>4.7290000000000001</v>
      </c>
      <c r="H72" s="125">
        <v>1000000</v>
      </c>
      <c r="I72" s="125">
        <v>4000267270</v>
      </c>
      <c r="J72" s="126">
        <v>100</v>
      </c>
    </row>
    <row r="73" spans="2:10">
      <c r="B73" s="123">
        <v>44460</v>
      </c>
      <c r="C73" s="147">
        <v>44462</v>
      </c>
      <c r="D73" s="147">
        <v>47710</v>
      </c>
      <c r="E73" s="125">
        <v>250000</v>
      </c>
      <c r="F73" s="126">
        <v>4.7290000000000001</v>
      </c>
      <c r="G73" s="126">
        <v>4.7290000000000001</v>
      </c>
      <c r="H73" s="125">
        <v>249993</v>
      </c>
      <c r="I73" s="125">
        <v>1000550609.22</v>
      </c>
      <c r="J73" s="126">
        <v>99.997199999999992</v>
      </c>
    </row>
    <row r="74" spans="2:10">
      <c r="B74" s="123" t="s">
        <v>30</v>
      </c>
      <c r="C74" s="128" t="s">
        <v>30</v>
      </c>
      <c r="D74" s="148" t="s">
        <v>30</v>
      </c>
      <c r="E74" s="125" t="s">
        <v>30</v>
      </c>
      <c r="F74" s="126" t="s">
        <v>30</v>
      </c>
      <c r="G74" s="126" t="s">
        <v>30</v>
      </c>
      <c r="H74" s="125" t="s">
        <v>30</v>
      </c>
      <c r="I74" s="125" t="s">
        <v>30</v>
      </c>
      <c r="J74" s="126"/>
    </row>
    <row r="75" spans="2:10">
      <c r="B75" s="120" t="s">
        <v>30</v>
      </c>
      <c r="C75" s="119" t="s">
        <v>30</v>
      </c>
      <c r="D75" s="146">
        <v>51363</v>
      </c>
      <c r="E75" s="121">
        <v>750000</v>
      </c>
      <c r="F75" s="122">
        <v>4.8057338181855638</v>
      </c>
      <c r="G75" s="122">
        <v>4.8057338181855638</v>
      </c>
      <c r="H75" s="121">
        <v>669447</v>
      </c>
      <c r="I75" s="121">
        <v>2799613205.0500002</v>
      </c>
      <c r="J75" s="122">
        <v>89.259599999999992</v>
      </c>
    </row>
    <row r="76" spans="2:10">
      <c r="B76" s="123">
        <v>44439</v>
      </c>
      <c r="C76" s="147">
        <v>44440</v>
      </c>
      <c r="D76" s="148">
        <v>51363</v>
      </c>
      <c r="E76" s="125">
        <v>300000</v>
      </c>
      <c r="F76" s="126">
        <v>4.7393000000000001</v>
      </c>
      <c r="G76" s="126">
        <v>4.7393000000000001</v>
      </c>
      <c r="H76" s="125">
        <v>300000</v>
      </c>
      <c r="I76" s="125">
        <v>1257727890.27</v>
      </c>
      <c r="J76" s="126">
        <v>100</v>
      </c>
    </row>
    <row r="77" spans="2:10">
      <c r="B77" s="123">
        <v>44439</v>
      </c>
      <c r="C77" s="147">
        <v>44441</v>
      </c>
      <c r="D77" s="148">
        <v>51363</v>
      </c>
      <c r="E77" s="125">
        <v>75000</v>
      </c>
      <c r="F77" s="126">
        <v>4.7393000000000001</v>
      </c>
      <c r="G77" s="126">
        <v>4.7393000000000001</v>
      </c>
      <c r="H77" s="125">
        <v>37530</v>
      </c>
      <c r="I77" s="125">
        <v>157405869.47999999</v>
      </c>
      <c r="J77" s="126">
        <v>50.039999999999992</v>
      </c>
    </row>
    <row r="78" spans="2:10">
      <c r="B78" s="123">
        <v>44453</v>
      </c>
      <c r="C78" s="147">
        <v>44454</v>
      </c>
      <c r="D78" s="148">
        <v>51363</v>
      </c>
      <c r="E78" s="125">
        <v>150000</v>
      </c>
      <c r="F78" s="126">
        <v>4.798</v>
      </c>
      <c r="G78" s="126">
        <v>4.798</v>
      </c>
      <c r="H78" s="125">
        <v>150000</v>
      </c>
      <c r="I78" s="125">
        <v>628836010.62</v>
      </c>
      <c r="J78" s="126">
        <v>100</v>
      </c>
    </row>
    <row r="79" spans="2:10">
      <c r="B79" s="123">
        <v>44453</v>
      </c>
      <c r="C79" s="147">
        <v>44455</v>
      </c>
      <c r="D79" s="148">
        <v>51363</v>
      </c>
      <c r="E79" s="125">
        <v>37500</v>
      </c>
      <c r="F79" s="126">
        <v>4.798</v>
      </c>
      <c r="G79" s="126">
        <v>4.798</v>
      </c>
      <c r="H79" s="125">
        <v>24503</v>
      </c>
      <c r="I79" s="125">
        <v>102775284.95999999</v>
      </c>
      <c r="J79" s="126">
        <v>65.341333333333324</v>
      </c>
    </row>
    <row r="80" spans="2:10">
      <c r="B80" s="123">
        <v>44467</v>
      </c>
      <c r="C80" s="147">
        <v>44468</v>
      </c>
      <c r="D80" s="148">
        <v>51363</v>
      </c>
      <c r="E80" s="125">
        <v>150000</v>
      </c>
      <c r="F80" s="126">
        <v>4.9584000000000001</v>
      </c>
      <c r="G80" s="126">
        <v>4.9584000000000001</v>
      </c>
      <c r="H80" s="125">
        <v>150000</v>
      </c>
      <c r="I80" s="125">
        <v>622101305.36000001</v>
      </c>
      <c r="J80" s="126">
        <v>100</v>
      </c>
    </row>
    <row r="81" spans="2:10">
      <c r="B81" s="123">
        <v>44467</v>
      </c>
      <c r="C81" s="147">
        <v>44469</v>
      </c>
      <c r="D81" s="147">
        <v>51363</v>
      </c>
      <c r="E81" s="125">
        <v>37500</v>
      </c>
      <c r="F81" s="126">
        <v>4.9584000000000001</v>
      </c>
      <c r="G81" s="126">
        <v>4.9584000000000001</v>
      </c>
      <c r="H81" s="125">
        <v>7414</v>
      </c>
      <c r="I81" s="125">
        <v>30766844.359999999</v>
      </c>
      <c r="J81" s="126">
        <v>19.770666666666667</v>
      </c>
    </row>
    <row r="82" spans="2:10">
      <c r="B82" s="123" t="s">
        <v>30</v>
      </c>
      <c r="C82" s="128" t="s">
        <v>30</v>
      </c>
      <c r="D82" s="148" t="s">
        <v>30</v>
      </c>
      <c r="E82" s="125" t="s">
        <v>30</v>
      </c>
      <c r="F82" s="126" t="s">
        <v>30</v>
      </c>
      <c r="G82" s="126" t="s">
        <v>30</v>
      </c>
      <c r="H82" s="125" t="s">
        <v>30</v>
      </c>
      <c r="I82" s="125" t="s">
        <v>30</v>
      </c>
      <c r="J82" s="126"/>
    </row>
    <row r="83" spans="2:10">
      <c r="B83" s="120" t="s">
        <v>30</v>
      </c>
      <c r="C83" s="119" t="s">
        <v>30</v>
      </c>
      <c r="D83" s="146">
        <v>56749</v>
      </c>
      <c r="E83" s="121">
        <v>1000000</v>
      </c>
      <c r="F83" s="122">
        <v>4.9194016783970671</v>
      </c>
      <c r="G83" s="122">
        <v>4.9194016783970671</v>
      </c>
      <c r="H83" s="121">
        <v>907440</v>
      </c>
      <c r="I83" s="121">
        <v>3953252889.6600003</v>
      </c>
      <c r="J83" s="122">
        <v>90.744</v>
      </c>
    </row>
    <row r="84" spans="2:10">
      <c r="B84" s="123">
        <v>44445</v>
      </c>
      <c r="C84" s="147">
        <v>44447</v>
      </c>
      <c r="D84" s="148">
        <v>56749</v>
      </c>
      <c r="E84" s="125">
        <v>300000</v>
      </c>
      <c r="F84" s="126">
        <v>4.8998999999999997</v>
      </c>
      <c r="G84" s="126">
        <v>4.8998999999999997</v>
      </c>
      <c r="H84" s="125">
        <v>300000</v>
      </c>
      <c r="I84" s="125">
        <v>1303937890.47</v>
      </c>
      <c r="J84" s="126">
        <v>100</v>
      </c>
    </row>
    <row r="85" spans="2:10">
      <c r="B85" s="123">
        <v>44445</v>
      </c>
      <c r="C85" s="147">
        <v>44448</v>
      </c>
      <c r="D85" s="148">
        <v>56749</v>
      </c>
      <c r="E85" s="125">
        <v>75000</v>
      </c>
      <c r="F85" s="126">
        <v>4.8998999999999997</v>
      </c>
      <c r="G85" s="126">
        <v>4.8998999999999997</v>
      </c>
      <c r="H85" s="125">
        <v>0</v>
      </c>
      <c r="I85" s="125">
        <v>0</v>
      </c>
      <c r="J85" s="126">
        <v>0</v>
      </c>
    </row>
    <row r="86" spans="2:10">
      <c r="B86" s="123">
        <v>44460</v>
      </c>
      <c r="C86" s="147">
        <v>44461</v>
      </c>
      <c r="D86" s="148">
        <v>56749</v>
      </c>
      <c r="E86" s="125">
        <v>500000</v>
      </c>
      <c r="F86" s="126">
        <v>4.9290000000000003</v>
      </c>
      <c r="G86" s="126">
        <v>4.9290000000000003</v>
      </c>
      <c r="H86" s="125">
        <v>500000</v>
      </c>
      <c r="I86" s="125">
        <v>2180520987.46</v>
      </c>
      <c r="J86" s="126">
        <v>100</v>
      </c>
    </row>
    <row r="87" spans="2:10">
      <c r="B87" s="123">
        <v>44460</v>
      </c>
      <c r="C87" s="147">
        <v>44462</v>
      </c>
      <c r="D87" s="147">
        <v>56749</v>
      </c>
      <c r="E87" s="125">
        <v>125000</v>
      </c>
      <c r="F87" s="126">
        <v>4.9290000000000003</v>
      </c>
      <c r="G87" s="126">
        <v>4.9290000000000003</v>
      </c>
      <c r="H87" s="125">
        <v>107440</v>
      </c>
      <c r="I87" s="125">
        <v>468794011.73000002</v>
      </c>
      <c r="J87" s="126">
        <v>85.951999999999998</v>
      </c>
    </row>
    <row r="88" spans="2:10">
      <c r="B88" s="123" t="s">
        <v>30</v>
      </c>
      <c r="C88" s="128" t="s">
        <v>30</v>
      </c>
      <c r="D88" s="148" t="s">
        <v>30</v>
      </c>
      <c r="E88" s="125" t="s">
        <v>30</v>
      </c>
      <c r="F88" s="126" t="s">
        <v>30</v>
      </c>
      <c r="G88" s="126" t="s">
        <v>30</v>
      </c>
      <c r="H88" s="125" t="s">
        <v>30</v>
      </c>
      <c r="I88" s="125" t="s">
        <v>30</v>
      </c>
      <c r="J88" s="126"/>
    </row>
    <row r="89" spans="2:10">
      <c r="B89" s="149" t="s">
        <v>12</v>
      </c>
      <c r="C89" s="108" t="s">
        <v>30</v>
      </c>
      <c r="D89" s="150"/>
      <c r="E89" s="109">
        <v>1675000</v>
      </c>
      <c r="F89" s="110" t="s">
        <v>30</v>
      </c>
      <c r="G89" s="110" t="s">
        <v>30</v>
      </c>
      <c r="H89" s="109">
        <v>1304830</v>
      </c>
      <c r="I89" s="109">
        <v>1290384996.8000002</v>
      </c>
      <c r="J89" s="110">
        <v>77.900298507462679</v>
      </c>
    </row>
    <row r="90" spans="2:10">
      <c r="B90" s="120" t="s">
        <v>30</v>
      </c>
      <c r="C90" s="119" t="s">
        <v>30</v>
      </c>
      <c r="D90" s="146">
        <v>46388</v>
      </c>
      <c r="E90" s="121">
        <v>625000</v>
      </c>
      <c r="F90" s="122">
        <v>10.352318230551115</v>
      </c>
      <c r="G90" s="122">
        <v>10.358221301714709</v>
      </c>
      <c r="H90" s="121">
        <v>504830</v>
      </c>
      <c r="I90" s="121">
        <v>508470281.30000007</v>
      </c>
      <c r="J90" s="122">
        <v>80.772800000000004</v>
      </c>
    </row>
    <row r="91" spans="2:10">
      <c r="B91" s="123">
        <v>44441</v>
      </c>
      <c r="C91" s="147">
        <v>44442</v>
      </c>
      <c r="D91" s="147">
        <v>46388</v>
      </c>
      <c r="E91" s="125">
        <v>150000</v>
      </c>
      <c r="F91" s="126">
        <v>10.1503</v>
      </c>
      <c r="G91" s="126">
        <v>10.16</v>
      </c>
      <c r="H91" s="125">
        <v>150000</v>
      </c>
      <c r="I91" s="125">
        <v>151814665.56999999</v>
      </c>
      <c r="J91" s="126">
        <v>100</v>
      </c>
    </row>
    <row r="92" spans="2:10">
      <c r="B92" s="123">
        <v>44441</v>
      </c>
      <c r="C92" s="147">
        <v>44445</v>
      </c>
      <c r="D92" s="147">
        <v>46388</v>
      </c>
      <c r="E92" s="125">
        <v>37500</v>
      </c>
      <c r="F92" s="126">
        <v>10.1503</v>
      </c>
      <c r="G92" s="126">
        <v>10.1503</v>
      </c>
      <c r="H92" s="125">
        <v>0</v>
      </c>
      <c r="I92" s="125">
        <v>0</v>
      </c>
      <c r="J92" s="126">
        <v>0</v>
      </c>
    </row>
    <row r="93" spans="2:10">
      <c r="B93" s="123">
        <v>44448</v>
      </c>
      <c r="C93" s="147">
        <v>44449</v>
      </c>
      <c r="D93" s="147">
        <v>46388</v>
      </c>
      <c r="E93" s="125">
        <v>50000</v>
      </c>
      <c r="F93" s="126">
        <v>10.667999999999999</v>
      </c>
      <c r="G93" s="126">
        <v>10.667999999999999</v>
      </c>
      <c r="H93" s="125">
        <v>50000</v>
      </c>
      <c r="I93" s="125">
        <v>49701045.850000001</v>
      </c>
      <c r="J93" s="126">
        <v>100</v>
      </c>
    </row>
    <row r="94" spans="2:10">
      <c r="B94" s="123">
        <v>44448</v>
      </c>
      <c r="C94" s="147">
        <v>44452</v>
      </c>
      <c r="D94" s="147">
        <v>46388</v>
      </c>
      <c r="E94" s="125">
        <v>12500</v>
      </c>
      <c r="F94" s="126">
        <v>10.667999999999999</v>
      </c>
      <c r="G94" s="126">
        <v>10.667999999999999</v>
      </c>
      <c r="H94" s="125">
        <v>4830</v>
      </c>
      <c r="I94" s="125">
        <v>4803052.58</v>
      </c>
      <c r="J94" s="126">
        <v>38.64</v>
      </c>
    </row>
    <row r="95" spans="2:10">
      <c r="B95" s="123">
        <v>44455</v>
      </c>
      <c r="C95" s="147">
        <v>44456</v>
      </c>
      <c r="D95" s="147">
        <v>46388</v>
      </c>
      <c r="E95" s="125">
        <v>150000</v>
      </c>
      <c r="F95" s="126">
        <v>10.5464</v>
      </c>
      <c r="G95" s="126">
        <v>10.549899999999999</v>
      </c>
      <c r="H95" s="125">
        <v>150000</v>
      </c>
      <c r="I95" s="125">
        <v>150085811.33000001</v>
      </c>
      <c r="J95" s="126">
        <v>100</v>
      </c>
    </row>
    <row r="96" spans="2:10">
      <c r="B96" s="123">
        <v>44455</v>
      </c>
      <c r="C96" s="147">
        <v>44459</v>
      </c>
      <c r="D96" s="147">
        <v>46388</v>
      </c>
      <c r="E96" s="125">
        <v>37500</v>
      </c>
      <c r="F96" s="126">
        <v>10.5464</v>
      </c>
      <c r="G96" s="126">
        <v>10.5464</v>
      </c>
      <c r="H96" s="125">
        <v>0</v>
      </c>
      <c r="I96" s="125">
        <v>0</v>
      </c>
      <c r="J96" s="126">
        <v>0</v>
      </c>
    </row>
    <row r="97" spans="2:10">
      <c r="B97" s="123">
        <v>44462</v>
      </c>
      <c r="C97" s="147">
        <v>44463</v>
      </c>
      <c r="D97" s="147">
        <v>46388</v>
      </c>
      <c r="E97" s="125">
        <v>150000</v>
      </c>
      <c r="F97" s="126">
        <v>10.2493</v>
      </c>
      <c r="G97" s="126">
        <v>10.2559</v>
      </c>
      <c r="H97" s="125">
        <v>150000</v>
      </c>
      <c r="I97" s="125">
        <v>152065705.97</v>
      </c>
      <c r="J97" s="126">
        <v>100</v>
      </c>
    </row>
    <row r="98" spans="2:10">
      <c r="B98" s="123">
        <v>44462</v>
      </c>
      <c r="C98" s="147">
        <v>44466</v>
      </c>
      <c r="D98" s="147">
        <v>46388</v>
      </c>
      <c r="E98" s="125">
        <v>37500</v>
      </c>
      <c r="F98" s="126">
        <v>10.2493</v>
      </c>
      <c r="G98" s="126">
        <v>10.2493</v>
      </c>
      <c r="H98" s="125">
        <v>0</v>
      </c>
      <c r="I98" s="125">
        <v>0</v>
      </c>
      <c r="J98" s="126">
        <v>0</v>
      </c>
    </row>
    <row r="99" spans="2:10">
      <c r="B99" s="123" t="s">
        <v>30</v>
      </c>
      <c r="C99" s="128" t="s">
        <v>30</v>
      </c>
      <c r="D99" s="148" t="s">
        <v>30</v>
      </c>
      <c r="E99" s="125" t="s">
        <v>30</v>
      </c>
      <c r="F99" s="126" t="s">
        <v>30</v>
      </c>
      <c r="G99" s="126" t="s">
        <v>30</v>
      </c>
      <c r="H99" s="125" t="s">
        <v>30</v>
      </c>
      <c r="I99" s="125" t="s">
        <v>30</v>
      </c>
      <c r="J99" s="126"/>
    </row>
    <row r="100" spans="2:10">
      <c r="B100" s="120" t="s">
        <v>30</v>
      </c>
      <c r="C100" s="119" t="s">
        <v>30</v>
      </c>
      <c r="D100" s="146">
        <v>47849</v>
      </c>
      <c r="E100" s="121">
        <v>1050000</v>
      </c>
      <c r="F100" s="122">
        <v>10.822857159382634</v>
      </c>
      <c r="G100" s="122">
        <v>10.834854686345599</v>
      </c>
      <c r="H100" s="121">
        <v>800000</v>
      </c>
      <c r="I100" s="121">
        <v>781914715.5</v>
      </c>
      <c r="J100" s="122">
        <v>76.19047619047619</v>
      </c>
    </row>
    <row r="101" spans="2:10">
      <c r="B101" s="123">
        <v>44441</v>
      </c>
      <c r="C101" s="148">
        <v>44442</v>
      </c>
      <c r="D101" s="148">
        <v>47849</v>
      </c>
      <c r="E101" s="125">
        <v>150000</v>
      </c>
      <c r="F101" s="126">
        <v>10.65</v>
      </c>
      <c r="G101" s="126">
        <v>10.6539</v>
      </c>
      <c r="H101" s="125">
        <v>150000</v>
      </c>
      <c r="I101" s="125">
        <v>147391630.25999999</v>
      </c>
      <c r="J101" s="126">
        <v>100</v>
      </c>
    </row>
    <row r="102" spans="2:10">
      <c r="B102" s="123">
        <v>44441</v>
      </c>
      <c r="C102" s="148">
        <v>44445</v>
      </c>
      <c r="D102" s="148">
        <v>47849</v>
      </c>
      <c r="E102" s="125">
        <v>37500</v>
      </c>
      <c r="F102" s="126">
        <v>10.65</v>
      </c>
      <c r="G102" s="126">
        <v>10.65</v>
      </c>
      <c r="H102" s="125">
        <v>0</v>
      </c>
      <c r="I102" s="125">
        <v>0</v>
      </c>
      <c r="J102" s="126">
        <v>0</v>
      </c>
    </row>
    <row r="103" spans="2:10">
      <c r="B103" s="123">
        <v>44448</v>
      </c>
      <c r="C103" s="148">
        <v>44449</v>
      </c>
      <c r="D103" s="148">
        <v>47849</v>
      </c>
      <c r="E103" s="125">
        <v>50000</v>
      </c>
      <c r="F103" s="126">
        <v>0</v>
      </c>
      <c r="G103" s="126">
        <v>0</v>
      </c>
      <c r="H103" s="125">
        <v>0</v>
      </c>
      <c r="I103" s="125">
        <v>0</v>
      </c>
      <c r="J103" s="126">
        <v>0</v>
      </c>
    </row>
    <row r="104" spans="2:10">
      <c r="B104" s="123">
        <v>44455</v>
      </c>
      <c r="C104" s="148">
        <v>44456</v>
      </c>
      <c r="D104" s="148">
        <v>47849</v>
      </c>
      <c r="E104" s="125">
        <v>150000</v>
      </c>
      <c r="F104" s="126">
        <v>11.0953</v>
      </c>
      <c r="G104" s="126">
        <v>11.097899999999999</v>
      </c>
      <c r="H104" s="125">
        <v>150000</v>
      </c>
      <c r="I104" s="125">
        <v>144354900.15000001</v>
      </c>
      <c r="J104" s="126">
        <v>100</v>
      </c>
    </row>
    <row r="105" spans="2:10">
      <c r="B105" s="123">
        <v>44455</v>
      </c>
      <c r="C105" s="148">
        <v>44459</v>
      </c>
      <c r="D105" s="148">
        <v>47849</v>
      </c>
      <c r="E105" s="125">
        <v>37500</v>
      </c>
      <c r="F105" s="126">
        <v>11.0953</v>
      </c>
      <c r="G105" s="126">
        <v>11.0953</v>
      </c>
      <c r="H105" s="125">
        <v>0</v>
      </c>
      <c r="I105" s="125">
        <v>0</v>
      </c>
      <c r="J105" s="126">
        <v>0</v>
      </c>
    </row>
    <row r="106" spans="2:10">
      <c r="B106" s="123">
        <v>44462</v>
      </c>
      <c r="C106" s="148">
        <v>44463</v>
      </c>
      <c r="D106" s="148">
        <v>47849</v>
      </c>
      <c r="E106" s="125">
        <v>500000</v>
      </c>
      <c r="F106" s="126">
        <v>10.794600000000001</v>
      </c>
      <c r="G106" s="126">
        <v>10.8118</v>
      </c>
      <c r="H106" s="125">
        <v>500000</v>
      </c>
      <c r="I106" s="125">
        <v>490168185.08999997</v>
      </c>
      <c r="J106" s="126">
        <v>100</v>
      </c>
    </row>
    <row r="107" spans="2:10">
      <c r="B107" s="123">
        <v>44462</v>
      </c>
      <c r="C107" s="148">
        <v>44466</v>
      </c>
      <c r="D107" s="147">
        <v>47849</v>
      </c>
      <c r="E107" s="125">
        <v>125000</v>
      </c>
      <c r="F107" s="126">
        <v>10.794600000000001</v>
      </c>
      <c r="G107" s="126">
        <v>10.794600000000001</v>
      </c>
      <c r="H107" s="125">
        <v>0</v>
      </c>
      <c r="I107" s="125">
        <v>0</v>
      </c>
      <c r="J107" s="126">
        <v>0</v>
      </c>
    </row>
    <row r="108" spans="2:10">
      <c r="B108" s="123" t="s">
        <v>30</v>
      </c>
      <c r="C108" s="128" t="s">
        <v>30</v>
      </c>
      <c r="D108" s="151" t="s">
        <v>30</v>
      </c>
      <c r="E108" s="125" t="s">
        <v>30</v>
      </c>
      <c r="F108" s="126" t="s">
        <v>30</v>
      </c>
      <c r="G108" s="126" t="s">
        <v>30</v>
      </c>
      <c r="H108" s="125" t="s">
        <v>30</v>
      </c>
      <c r="I108" s="125" t="s">
        <v>30</v>
      </c>
      <c r="J108" s="126"/>
    </row>
    <row r="109" spans="2:10">
      <c r="B109" s="145" t="s">
        <v>31</v>
      </c>
      <c r="C109" s="142" t="s">
        <v>30</v>
      </c>
      <c r="D109" s="142"/>
      <c r="E109" s="142">
        <v>53862501</v>
      </c>
      <c r="F109" s="142"/>
      <c r="G109" s="142"/>
      <c r="H109" s="142">
        <v>37484131</v>
      </c>
      <c r="I109" s="142">
        <v>141390285962.84</v>
      </c>
      <c r="J109" s="142">
        <v>69.592258629059941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1"/>
  <dimension ref="B1:J112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2" customWidth="1"/>
    <col min="3" max="4" width="19.42578125" style="82" bestFit="1" customWidth="1"/>
    <col min="5" max="5" width="12.85546875" style="82" bestFit="1" customWidth="1"/>
    <col min="6" max="6" width="12" style="82" bestFit="1" customWidth="1"/>
    <col min="7" max="7" width="13.7109375" style="82" bestFit="1" customWidth="1"/>
    <col min="8" max="8" width="12.85546875" style="82" bestFit="1" customWidth="1"/>
    <col min="9" max="9" width="17.5703125" style="82" bestFit="1" customWidth="1"/>
    <col min="10" max="10" width="17.7109375" style="82" bestFit="1" customWidth="1"/>
    <col min="11" max="16384" width="9.140625" style="82"/>
  </cols>
  <sheetData>
    <row r="1" spans="2:10">
      <c r="B1" s="81" t="s">
        <v>34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8" t="s">
        <v>9</v>
      </c>
      <c r="C5" s="108" t="s">
        <v>30</v>
      </c>
      <c r="D5" s="108"/>
      <c r="E5" s="109">
        <v>16875000</v>
      </c>
      <c r="F5" s="110" t="s">
        <v>30</v>
      </c>
      <c r="G5" s="110" t="s">
        <v>30</v>
      </c>
      <c r="H5" s="109">
        <v>7824682</v>
      </c>
      <c r="I5" s="109">
        <v>85410100240.790009</v>
      </c>
      <c r="J5" s="110">
        <v>46.368485925925931</v>
      </c>
    </row>
    <row r="6" spans="2:10">
      <c r="B6" s="120" t="s">
        <v>30</v>
      </c>
      <c r="C6" s="119" t="s">
        <v>30</v>
      </c>
      <c r="D6" s="146">
        <v>45170</v>
      </c>
      <c r="E6" s="121">
        <v>8028830</v>
      </c>
      <c r="F6" s="122">
        <v>0.11158283156995952</v>
      </c>
      <c r="G6" s="122">
        <v>0.11158283156995952</v>
      </c>
      <c r="H6" s="121">
        <v>2236787</v>
      </c>
      <c r="I6" s="121">
        <v>24667622671.020004</v>
      </c>
      <c r="J6" s="122">
        <v>27.859439046536043</v>
      </c>
    </row>
    <row r="7" spans="2:10">
      <c r="B7" s="123">
        <v>44469</v>
      </c>
      <c r="C7" s="148">
        <v>44470</v>
      </c>
      <c r="D7" s="148">
        <v>45170</v>
      </c>
      <c r="E7" s="125">
        <v>1675037</v>
      </c>
      <c r="F7" s="126">
        <v>0.15</v>
      </c>
      <c r="G7" s="126">
        <v>0.15</v>
      </c>
      <c r="H7" s="125">
        <v>754519</v>
      </c>
      <c r="I7" s="125">
        <v>8300229640.71</v>
      </c>
      <c r="J7" s="126">
        <v>45.044915425748805</v>
      </c>
    </row>
    <row r="8" spans="2:10">
      <c r="B8" s="123">
        <v>44476</v>
      </c>
      <c r="C8" s="148">
        <v>44477</v>
      </c>
      <c r="D8" s="148">
        <v>45170</v>
      </c>
      <c r="E8" s="125">
        <v>1603559</v>
      </c>
      <c r="F8" s="126">
        <v>0.1</v>
      </c>
      <c r="G8" s="126">
        <v>0.1</v>
      </c>
      <c r="H8" s="125">
        <v>440673</v>
      </c>
      <c r="I8" s="125">
        <v>4858182279.6700001</v>
      </c>
      <c r="J8" s="126">
        <v>27.48093459610778</v>
      </c>
    </row>
    <row r="9" spans="2:10">
      <c r="B9" s="123">
        <v>44483</v>
      </c>
      <c r="C9" s="148">
        <v>44484</v>
      </c>
      <c r="D9" s="148">
        <v>45170</v>
      </c>
      <c r="E9" s="125">
        <v>1612485</v>
      </c>
      <c r="F9" s="126">
        <v>9.5000000000000001E-2</v>
      </c>
      <c r="G9" s="126">
        <v>9.5000000000000001E-2</v>
      </c>
      <c r="H9" s="125">
        <v>447300</v>
      </c>
      <c r="I9" s="125">
        <v>4936459274.7200003</v>
      </c>
      <c r="J9" s="126">
        <v>27.739792928306311</v>
      </c>
    </row>
    <row r="10" spans="2:10">
      <c r="B10" s="123">
        <v>44490</v>
      </c>
      <c r="C10" s="148">
        <v>44491</v>
      </c>
      <c r="D10" s="148">
        <v>45170</v>
      </c>
      <c r="E10" s="125">
        <v>1558762</v>
      </c>
      <c r="F10" s="126">
        <v>8.6999999999999994E-2</v>
      </c>
      <c r="G10" s="126">
        <v>8.6999999999999994E-2</v>
      </c>
      <c r="H10" s="125">
        <v>247963</v>
      </c>
      <c r="I10" s="125">
        <v>2740251906.8800001</v>
      </c>
      <c r="J10" s="126">
        <v>15.907688280827992</v>
      </c>
    </row>
    <row r="11" spans="2:10">
      <c r="B11" s="123">
        <v>44497</v>
      </c>
      <c r="C11" s="148">
        <v>44498</v>
      </c>
      <c r="D11" s="147">
        <v>45170</v>
      </c>
      <c r="E11" s="125">
        <v>1578987</v>
      </c>
      <c r="F11" s="126">
        <v>8.2000000000000003E-2</v>
      </c>
      <c r="G11" s="126">
        <v>8.2000000000000003E-2</v>
      </c>
      <c r="H11" s="125">
        <v>346332</v>
      </c>
      <c r="I11" s="125">
        <v>3832499569.04</v>
      </c>
      <c r="J11" s="126">
        <v>21.93380946138252</v>
      </c>
    </row>
    <row r="12" spans="2:10">
      <c r="B12" s="123" t="s">
        <v>30</v>
      </c>
      <c r="C12" s="128" t="s">
        <v>30</v>
      </c>
      <c r="D12" s="128" t="s">
        <v>30</v>
      </c>
      <c r="E12" s="125" t="s">
        <v>30</v>
      </c>
      <c r="F12" s="126" t="s">
        <v>30</v>
      </c>
      <c r="G12" s="126" t="s">
        <v>30</v>
      </c>
      <c r="H12" s="125" t="s">
        <v>30</v>
      </c>
      <c r="I12" s="125" t="s">
        <v>30</v>
      </c>
      <c r="J12" s="126"/>
    </row>
    <row r="13" spans="2:10">
      <c r="B13" s="120" t="s">
        <v>30</v>
      </c>
      <c r="C13" s="119" t="s">
        <v>30</v>
      </c>
      <c r="D13" s="146">
        <v>46631</v>
      </c>
      <c r="E13" s="121">
        <v>8846170</v>
      </c>
      <c r="F13" s="122">
        <v>0.29466810823802819</v>
      </c>
      <c r="G13" s="122">
        <v>0.29466810823802819</v>
      </c>
      <c r="H13" s="121">
        <v>5587895</v>
      </c>
      <c r="I13" s="121">
        <v>60742477569.770004</v>
      </c>
      <c r="J13" s="122">
        <v>63.167393346499104</v>
      </c>
    </row>
    <row r="14" spans="2:10">
      <c r="B14" s="123">
        <v>44469</v>
      </c>
      <c r="C14" s="148">
        <v>44470</v>
      </c>
      <c r="D14" s="148">
        <v>46631</v>
      </c>
      <c r="E14" s="125">
        <v>1699963</v>
      </c>
      <c r="F14" s="126">
        <v>0.32</v>
      </c>
      <c r="G14" s="126">
        <v>0.32</v>
      </c>
      <c r="H14" s="125">
        <v>831913</v>
      </c>
      <c r="I14" s="125">
        <v>9006487016.7900009</v>
      </c>
      <c r="J14" s="126">
        <v>48.937123925638382</v>
      </c>
    </row>
    <row r="15" spans="2:10">
      <c r="B15" s="123">
        <v>44476</v>
      </c>
      <c r="C15" s="148">
        <v>44477</v>
      </c>
      <c r="D15" s="148">
        <v>46631</v>
      </c>
      <c r="E15" s="125">
        <v>1771441</v>
      </c>
      <c r="F15" s="126">
        <v>0.30149999999999999</v>
      </c>
      <c r="G15" s="126">
        <v>0.30149999999999999</v>
      </c>
      <c r="H15" s="125">
        <v>1062898</v>
      </c>
      <c r="I15" s="125">
        <v>11534051353</v>
      </c>
      <c r="J15" s="126">
        <v>60.001885470642257</v>
      </c>
    </row>
    <row r="16" spans="2:10">
      <c r="B16" s="123">
        <v>44483</v>
      </c>
      <c r="C16" s="148">
        <v>44484</v>
      </c>
      <c r="D16" s="148">
        <v>46631</v>
      </c>
      <c r="E16" s="125">
        <v>1762515</v>
      </c>
      <c r="F16" s="126">
        <v>0.29499999999999998</v>
      </c>
      <c r="G16" s="126">
        <v>0.29499999999999998</v>
      </c>
      <c r="H16" s="125">
        <v>1107815</v>
      </c>
      <c r="I16" s="125">
        <v>12038006982.18</v>
      </c>
      <c r="J16" s="126">
        <v>62.854216843544599</v>
      </c>
    </row>
    <row r="17" spans="2:10">
      <c r="B17" s="123">
        <v>44490</v>
      </c>
      <c r="C17" s="148">
        <v>44491</v>
      </c>
      <c r="D17" s="148">
        <v>46631</v>
      </c>
      <c r="E17" s="125">
        <v>1816238</v>
      </c>
      <c r="F17" s="126">
        <v>0.28139999999999998</v>
      </c>
      <c r="G17" s="126">
        <v>0.28139999999999998</v>
      </c>
      <c r="H17" s="125">
        <v>1334027</v>
      </c>
      <c r="I17" s="125">
        <v>14525662426.349998</v>
      </c>
      <c r="J17" s="126">
        <v>73.450010406125188</v>
      </c>
    </row>
    <row r="18" spans="2:10">
      <c r="B18" s="123">
        <v>44497</v>
      </c>
      <c r="C18" s="148">
        <v>44498</v>
      </c>
      <c r="D18" s="147">
        <v>46631</v>
      </c>
      <c r="E18" s="125">
        <v>1796013</v>
      </c>
      <c r="F18" s="126">
        <v>0.28599999999999998</v>
      </c>
      <c r="G18" s="126">
        <v>0.28599999999999998</v>
      </c>
      <c r="H18" s="125">
        <v>1251242</v>
      </c>
      <c r="I18" s="125">
        <v>13638269791.450001</v>
      </c>
      <c r="J18" s="126">
        <v>69.667758529587474</v>
      </c>
    </row>
    <row r="19" spans="2:10">
      <c r="B19" s="123" t="s">
        <v>30</v>
      </c>
      <c r="C19" s="128" t="s">
        <v>30</v>
      </c>
      <c r="D19" s="128" t="s">
        <v>30</v>
      </c>
      <c r="E19" s="125" t="s">
        <v>30</v>
      </c>
      <c r="F19" s="126" t="s">
        <v>30</v>
      </c>
      <c r="G19" s="126" t="s">
        <v>30</v>
      </c>
      <c r="H19" s="125" t="s">
        <v>30</v>
      </c>
      <c r="I19" s="125" t="s">
        <v>30</v>
      </c>
      <c r="J19" s="126"/>
    </row>
    <row r="20" spans="2:10">
      <c r="B20" s="108" t="s">
        <v>10</v>
      </c>
      <c r="C20" s="108" t="s">
        <v>30</v>
      </c>
      <c r="D20" s="108"/>
      <c r="E20" s="109">
        <v>59762500</v>
      </c>
      <c r="F20" s="110" t="s">
        <v>30</v>
      </c>
      <c r="G20" s="110" t="s">
        <v>30</v>
      </c>
      <c r="H20" s="109">
        <v>51438106</v>
      </c>
      <c r="I20" s="109">
        <v>41838860849.440002</v>
      </c>
      <c r="J20" s="110">
        <v>86.07087387575821</v>
      </c>
    </row>
    <row r="21" spans="2:10">
      <c r="B21" s="120" t="s">
        <v>30</v>
      </c>
      <c r="C21" s="119" t="s">
        <v>30</v>
      </c>
      <c r="D21" s="146">
        <v>44652</v>
      </c>
      <c r="E21" s="121">
        <v>2687500</v>
      </c>
      <c r="F21" s="122">
        <v>8.0917062500639592</v>
      </c>
      <c r="G21" s="122">
        <v>8.1017395250939064</v>
      </c>
      <c r="H21" s="121">
        <v>2628180</v>
      </c>
      <c r="I21" s="121">
        <v>2533165731.46</v>
      </c>
      <c r="J21" s="122">
        <v>97.792744186046505</v>
      </c>
    </row>
    <row r="22" spans="2:10">
      <c r="B22" s="123">
        <v>44476</v>
      </c>
      <c r="C22" s="148">
        <v>44477</v>
      </c>
      <c r="D22" s="148">
        <v>44652</v>
      </c>
      <c r="E22" s="125">
        <v>2000000</v>
      </c>
      <c r="F22" s="126">
        <v>8.0419999999999998</v>
      </c>
      <c r="G22" s="126">
        <v>8.0548999999999999</v>
      </c>
      <c r="H22" s="125">
        <v>2000000</v>
      </c>
      <c r="I22" s="125">
        <v>1927673498.26</v>
      </c>
      <c r="J22" s="126">
        <v>100</v>
      </c>
    </row>
    <row r="23" spans="2:10">
      <c r="B23" s="123">
        <v>44476</v>
      </c>
      <c r="C23" s="148">
        <v>44480</v>
      </c>
      <c r="D23" s="148">
        <v>44652</v>
      </c>
      <c r="E23" s="125">
        <v>500000</v>
      </c>
      <c r="F23" s="126">
        <v>8.0419999999999998</v>
      </c>
      <c r="G23" s="126">
        <v>8.0419999999999998</v>
      </c>
      <c r="H23" s="125">
        <v>478180</v>
      </c>
      <c r="I23" s="125">
        <v>461028982.50999999</v>
      </c>
      <c r="J23" s="126">
        <v>95.635999999999996</v>
      </c>
    </row>
    <row r="24" spans="2:10">
      <c r="B24" s="123">
        <v>44490</v>
      </c>
      <c r="C24" s="148">
        <v>44491</v>
      </c>
      <c r="D24" s="148">
        <v>44652</v>
      </c>
      <c r="E24" s="125">
        <v>150000</v>
      </c>
      <c r="F24" s="126">
        <v>8.9136000000000006</v>
      </c>
      <c r="G24" s="126">
        <v>8.9174000000000007</v>
      </c>
      <c r="H24" s="125">
        <v>150000</v>
      </c>
      <c r="I24" s="125">
        <v>144463250.69</v>
      </c>
      <c r="J24" s="126">
        <v>100</v>
      </c>
    </row>
    <row r="25" spans="2:10">
      <c r="B25" s="123">
        <v>44490</v>
      </c>
      <c r="C25" s="148">
        <v>44494</v>
      </c>
      <c r="D25" s="147">
        <v>44652</v>
      </c>
      <c r="E25" s="125">
        <v>37500</v>
      </c>
      <c r="F25" s="126">
        <v>8.9136000000000006</v>
      </c>
      <c r="G25" s="126">
        <v>8.9136000000000006</v>
      </c>
      <c r="H25" s="125">
        <v>0</v>
      </c>
      <c r="I25" s="125">
        <v>0</v>
      </c>
      <c r="J25" s="126">
        <v>0</v>
      </c>
    </row>
    <row r="26" spans="2:10">
      <c r="B26" s="123" t="s">
        <v>30</v>
      </c>
      <c r="C26" s="128" t="s">
        <v>30</v>
      </c>
      <c r="D26" s="128" t="s">
        <v>30</v>
      </c>
      <c r="E26" s="125" t="s">
        <v>30</v>
      </c>
      <c r="F26" s="126" t="s">
        <v>30</v>
      </c>
      <c r="G26" s="126" t="s">
        <v>30</v>
      </c>
      <c r="H26" s="125" t="s">
        <v>30</v>
      </c>
      <c r="I26" s="125" t="s">
        <v>30</v>
      </c>
      <c r="J26" s="126"/>
    </row>
    <row r="27" spans="2:10">
      <c r="B27" s="120" t="s">
        <v>30</v>
      </c>
      <c r="C27" s="119" t="s">
        <v>30</v>
      </c>
      <c r="D27" s="146">
        <v>44835</v>
      </c>
      <c r="E27" s="121">
        <v>6400000</v>
      </c>
      <c r="F27" s="122">
        <v>8.9654728649044468</v>
      </c>
      <c r="G27" s="122">
        <v>8.9693289481410901</v>
      </c>
      <c r="H27" s="121">
        <v>5339313</v>
      </c>
      <c r="I27" s="121">
        <v>4906799274.4099998</v>
      </c>
      <c r="J27" s="122">
        <v>83.426765625000002</v>
      </c>
    </row>
    <row r="28" spans="2:10">
      <c r="B28" s="123">
        <v>44469</v>
      </c>
      <c r="C28" s="148">
        <v>44470</v>
      </c>
      <c r="D28" s="148">
        <v>44835</v>
      </c>
      <c r="E28" s="125">
        <v>3000000</v>
      </c>
      <c r="F28" s="126">
        <v>8.8750999999999998</v>
      </c>
      <c r="G28" s="126">
        <v>8.8766999999999996</v>
      </c>
      <c r="H28" s="125">
        <v>3000000</v>
      </c>
      <c r="I28" s="125">
        <v>2755450021.5</v>
      </c>
      <c r="J28" s="126">
        <v>100</v>
      </c>
    </row>
    <row r="29" spans="2:10">
      <c r="B29" s="123">
        <v>44469</v>
      </c>
      <c r="C29" s="148">
        <v>44473</v>
      </c>
      <c r="D29" s="148">
        <v>44835</v>
      </c>
      <c r="E29" s="125">
        <v>750000</v>
      </c>
      <c r="F29" s="126">
        <v>8.8750999999999998</v>
      </c>
      <c r="G29" s="126">
        <v>8.8750999999999998</v>
      </c>
      <c r="H29" s="125">
        <v>189313</v>
      </c>
      <c r="I29" s="125">
        <v>173939578.09</v>
      </c>
      <c r="J29" s="126">
        <v>25.241733333333332</v>
      </c>
    </row>
    <row r="30" spans="2:10">
      <c r="B30" s="123">
        <v>44483</v>
      </c>
      <c r="C30" s="148">
        <v>44484</v>
      </c>
      <c r="D30" s="148">
        <v>44835</v>
      </c>
      <c r="E30" s="125">
        <v>2000000</v>
      </c>
      <c r="F30" s="126">
        <v>8.9323999999999995</v>
      </c>
      <c r="G30" s="126">
        <v>8.94</v>
      </c>
      <c r="H30" s="125">
        <v>2000000</v>
      </c>
      <c r="I30" s="125">
        <v>1841618323.4000001</v>
      </c>
      <c r="J30" s="126">
        <v>100</v>
      </c>
    </row>
    <row r="31" spans="2:10">
      <c r="B31" s="123">
        <v>44483</v>
      </c>
      <c r="C31" s="148">
        <v>44487</v>
      </c>
      <c r="D31" s="148">
        <v>44835</v>
      </c>
      <c r="E31" s="125">
        <v>500000</v>
      </c>
      <c r="F31" s="126">
        <v>8.9323999999999995</v>
      </c>
      <c r="G31" s="126">
        <v>8.9323999999999995</v>
      </c>
      <c r="H31" s="125">
        <v>0</v>
      </c>
      <c r="I31" s="125">
        <v>0</v>
      </c>
      <c r="J31" s="126">
        <v>0</v>
      </c>
    </row>
    <row r="32" spans="2:10">
      <c r="B32" s="123">
        <v>44497</v>
      </c>
      <c r="C32" s="148">
        <v>44498</v>
      </c>
      <c r="D32" s="147">
        <v>44835</v>
      </c>
      <c r="E32" s="125">
        <v>150000</v>
      </c>
      <c r="F32" s="126">
        <v>11.3636</v>
      </c>
      <c r="G32" s="126">
        <v>11.3674</v>
      </c>
      <c r="H32" s="125">
        <v>150000</v>
      </c>
      <c r="I32" s="125">
        <v>135791351.41999999</v>
      </c>
      <c r="J32" s="126">
        <v>100</v>
      </c>
    </row>
    <row r="33" spans="2:10">
      <c r="B33" s="123" t="s">
        <v>30</v>
      </c>
      <c r="C33" s="128" t="s">
        <v>30</v>
      </c>
      <c r="D33" s="128" t="s">
        <v>30</v>
      </c>
      <c r="E33" s="125" t="s">
        <v>30</v>
      </c>
      <c r="F33" s="126" t="s">
        <v>30</v>
      </c>
      <c r="G33" s="126" t="s">
        <v>30</v>
      </c>
      <c r="H33" s="125" t="s">
        <v>30</v>
      </c>
      <c r="I33" s="125" t="s">
        <v>30</v>
      </c>
      <c r="J33" s="126"/>
    </row>
    <row r="34" spans="2:10">
      <c r="B34" s="120" t="s">
        <v>30</v>
      </c>
      <c r="C34" s="119" t="s">
        <v>30</v>
      </c>
      <c r="D34" s="146">
        <v>45108</v>
      </c>
      <c r="E34" s="121">
        <v>24712500</v>
      </c>
      <c r="F34" s="122">
        <v>9.6413526006180206</v>
      </c>
      <c r="G34" s="122">
        <v>9.6460172901935124</v>
      </c>
      <c r="H34" s="121">
        <v>21299991</v>
      </c>
      <c r="I34" s="121">
        <v>18184449362.050003</v>
      </c>
      <c r="J34" s="122">
        <v>86.191162367223058</v>
      </c>
    </row>
    <row r="35" spans="2:10">
      <c r="B35" s="123">
        <v>44469</v>
      </c>
      <c r="C35" s="148">
        <v>44470</v>
      </c>
      <c r="D35" s="148">
        <v>45108</v>
      </c>
      <c r="E35" s="125">
        <v>6500000</v>
      </c>
      <c r="F35" s="126">
        <v>9.6121999999999996</v>
      </c>
      <c r="G35" s="126">
        <v>9.6138999999999992</v>
      </c>
      <c r="H35" s="125">
        <v>6500000</v>
      </c>
      <c r="I35" s="125">
        <v>5541592683.2700005</v>
      </c>
      <c r="J35" s="126">
        <v>100</v>
      </c>
    </row>
    <row r="36" spans="2:10">
      <c r="B36" s="123">
        <v>44469</v>
      </c>
      <c r="C36" s="148">
        <v>44473</v>
      </c>
      <c r="D36" s="148">
        <v>45108</v>
      </c>
      <c r="E36" s="125">
        <v>1625000</v>
      </c>
      <c r="F36" s="126">
        <v>9.6121999999999996</v>
      </c>
      <c r="G36" s="126">
        <v>9.6121999999999996</v>
      </c>
      <c r="H36" s="125">
        <v>0</v>
      </c>
      <c r="I36" s="125">
        <v>0</v>
      </c>
      <c r="J36" s="126">
        <v>0</v>
      </c>
    </row>
    <row r="37" spans="2:10">
      <c r="B37" s="123">
        <v>44476</v>
      </c>
      <c r="C37" s="148">
        <v>44477</v>
      </c>
      <c r="D37" s="148">
        <v>45108</v>
      </c>
      <c r="E37" s="125">
        <v>6000000</v>
      </c>
      <c r="F37" s="126">
        <v>9.6481999999999992</v>
      </c>
      <c r="G37" s="126">
        <v>9.6542999999999992</v>
      </c>
      <c r="H37" s="125">
        <v>6000000</v>
      </c>
      <c r="I37" s="125">
        <v>5121746625.1300001</v>
      </c>
      <c r="J37" s="126">
        <v>100</v>
      </c>
    </row>
    <row r="38" spans="2:10">
      <c r="B38" s="123">
        <v>44476</v>
      </c>
      <c r="C38" s="148">
        <v>44480</v>
      </c>
      <c r="D38" s="148">
        <v>45108</v>
      </c>
      <c r="E38" s="125">
        <v>1500000</v>
      </c>
      <c r="F38" s="126">
        <v>9.6481999999999992</v>
      </c>
      <c r="G38" s="126">
        <v>9.6481999999999992</v>
      </c>
      <c r="H38" s="125">
        <v>1499991</v>
      </c>
      <c r="I38" s="125">
        <v>1280898278</v>
      </c>
      <c r="J38" s="126">
        <v>99.999400000000009</v>
      </c>
    </row>
    <row r="39" spans="2:10">
      <c r="B39" s="123">
        <v>44483</v>
      </c>
      <c r="C39" s="148">
        <v>44484</v>
      </c>
      <c r="D39" s="148">
        <v>45108</v>
      </c>
      <c r="E39" s="125">
        <v>7000000</v>
      </c>
      <c r="F39" s="126">
        <v>9.5851000000000006</v>
      </c>
      <c r="G39" s="126">
        <v>9.5923999999999996</v>
      </c>
      <c r="H39" s="125">
        <v>7000000</v>
      </c>
      <c r="I39" s="125">
        <v>5989983891.1999998</v>
      </c>
      <c r="J39" s="126">
        <v>100</v>
      </c>
    </row>
    <row r="40" spans="2:10">
      <c r="B40" s="123">
        <v>44483</v>
      </c>
      <c r="C40" s="148">
        <v>44487</v>
      </c>
      <c r="D40" s="148">
        <v>45108</v>
      </c>
      <c r="E40" s="125">
        <v>1750000</v>
      </c>
      <c r="F40" s="126">
        <v>9.5851000000000006</v>
      </c>
      <c r="G40" s="126">
        <v>9.5851000000000006</v>
      </c>
      <c r="H40" s="125">
        <v>0</v>
      </c>
      <c r="I40" s="125">
        <v>0</v>
      </c>
      <c r="J40" s="126">
        <v>0</v>
      </c>
    </row>
    <row r="41" spans="2:10">
      <c r="B41" s="123">
        <v>44490</v>
      </c>
      <c r="C41" s="148">
        <v>44491</v>
      </c>
      <c r="D41" s="148">
        <v>45108</v>
      </c>
      <c r="E41" s="125">
        <v>150000</v>
      </c>
      <c r="F41" s="126">
        <v>10.884</v>
      </c>
      <c r="G41" s="126">
        <v>10.884</v>
      </c>
      <c r="H41" s="125">
        <v>150000</v>
      </c>
      <c r="I41" s="125">
        <v>126065886</v>
      </c>
      <c r="J41" s="126">
        <v>100</v>
      </c>
    </row>
    <row r="42" spans="2:10">
      <c r="B42" s="123">
        <v>44490</v>
      </c>
      <c r="C42" s="148">
        <v>44494</v>
      </c>
      <c r="D42" s="148">
        <v>45108</v>
      </c>
      <c r="E42" s="125">
        <v>37500</v>
      </c>
      <c r="F42" s="126">
        <v>10.884</v>
      </c>
      <c r="G42" s="126">
        <v>10.884</v>
      </c>
      <c r="H42" s="125">
        <v>0</v>
      </c>
      <c r="I42" s="125">
        <v>0</v>
      </c>
      <c r="J42" s="126">
        <v>0</v>
      </c>
    </row>
    <row r="43" spans="2:10">
      <c r="B43" s="123">
        <v>44497</v>
      </c>
      <c r="C43" s="148">
        <v>44498</v>
      </c>
      <c r="D43" s="147">
        <v>45108</v>
      </c>
      <c r="E43" s="125">
        <v>150000</v>
      </c>
      <c r="F43" s="126">
        <v>12.041499999999999</v>
      </c>
      <c r="G43" s="126">
        <v>12.045</v>
      </c>
      <c r="H43" s="125">
        <v>150000</v>
      </c>
      <c r="I43" s="125">
        <v>124161998.45</v>
      </c>
      <c r="J43" s="126">
        <v>100</v>
      </c>
    </row>
    <row r="44" spans="2:10">
      <c r="B44" s="123" t="s">
        <v>30</v>
      </c>
      <c r="C44" s="128" t="s">
        <v>30</v>
      </c>
      <c r="D44" s="128" t="s">
        <v>30</v>
      </c>
      <c r="E44" s="125" t="s">
        <v>30</v>
      </c>
      <c r="F44" s="126" t="s">
        <v>30</v>
      </c>
      <c r="G44" s="126" t="s">
        <v>30</v>
      </c>
      <c r="H44" s="125" t="s">
        <v>30</v>
      </c>
      <c r="I44" s="125" t="s">
        <v>30</v>
      </c>
      <c r="J44" s="126"/>
    </row>
    <row r="45" spans="2:10">
      <c r="B45" s="120" t="s">
        <v>30</v>
      </c>
      <c r="C45" s="119" t="s">
        <v>30</v>
      </c>
      <c r="D45" s="146">
        <v>45658</v>
      </c>
      <c r="E45" s="121">
        <v>25962500</v>
      </c>
      <c r="F45" s="122">
        <v>10.21210453650931</v>
      </c>
      <c r="G45" s="122">
        <v>10.224562742707914</v>
      </c>
      <c r="H45" s="121">
        <v>22170622</v>
      </c>
      <c r="I45" s="121">
        <v>16214446481.52</v>
      </c>
      <c r="J45" s="122">
        <v>85.394788637457879</v>
      </c>
    </row>
    <row r="46" spans="2:10">
      <c r="B46" s="123">
        <v>44469</v>
      </c>
      <c r="C46" s="148">
        <v>44470</v>
      </c>
      <c r="D46" s="148">
        <v>45658</v>
      </c>
      <c r="E46" s="125">
        <v>4500000</v>
      </c>
      <c r="F46" s="126">
        <v>10.2506</v>
      </c>
      <c r="G46" s="126">
        <v>10.2676</v>
      </c>
      <c r="H46" s="125">
        <v>3830000</v>
      </c>
      <c r="I46" s="125">
        <v>2791233095.0799999</v>
      </c>
      <c r="J46" s="126">
        <v>85.111111111111114</v>
      </c>
    </row>
    <row r="47" spans="2:10">
      <c r="B47" s="123">
        <v>44469</v>
      </c>
      <c r="C47" s="148">
        <v>44473</v>
      </c>
      <c r="D47" s="148">
        <v>45658</v>
      </c>
      <c r="E47" s="125">
        <v>1125000</v>
      </c>
      <c r="F47" s="126">
        <v>10.2506</v>
      </c>
      <c r="G47" s="126">
        <v>10.2506</v>
      </c>
      <c r="H47" s="125">
        <v>210000</v>
      </c>
      <c r="I47" s="125">
        <v>153103706.28</v>
      </c>
      <c r="J47" s="126">
        <v>18.666666666666668</v>
      </c>
    </row>
    <row r="48" spans="2:10">
      <c r="B48" s="123">
        <v>44476</v>
      </c>
      <c r="C48" s="148">
        <v>44477</v>
      </c>
      <c r="D48" s="148">
        <v>45658</v>
      </c>
      <c r="E48" s="125">
        <v>6000000</v>
      </c>
      <c r="F48" s="126">
        <v>10.2797</v>
      </c>
      <c r="G48" s="126">
        <v>10.293699999999999</v>
      </c>
      <c r="H48" s="125">
        <v>6000000</v>
      </c>
      <c r="I48" s="125">
        <v>4377439341.8100004</v>
      </c>
      <c r="J48" s="126">
        <v>100</v>
      </c>
    </row>
    <row r="49" spans="2:10">
      <c r="B49" s="123">
        <v>44476</v>
      </c>
      <c r="C49" s="148">
        <v>44480</v>
      </c>
      <c r="D49" s="148">
        <v>45658</v>
      </c>
      <c r="E49" s="125">
        <v>1500000</v>
      </c>
      <c r="F49" s="126">
        <v>10.2797</v>
      </c>
      <c r="G49" s="126">
        <v>10.2797</v>
      </c>
      <c r="H49" s="125">
        <v>1499994</v>
      </c>
      <c r="I49" s="125">
        <v>1094782799.3399999</v>
      </c>
      <c r="J49" s="126">
        <v>99.999600000000001</v>
      </c>
    </row>
    <row r="50" spans="2:10">
      <c r="B50" s="123">
        <v>44483</v>
      </c>
      <c r="C50" s="148">
        <v>44484</v>
      </c>
      <c r="D50" s="148">
        <v>45658</v>
      </c>
      <c r="E50" s="125">
        <v>10000000</v>
      </c>
      <c r="F50" s="126">
        <v>10.1068</v>
      </c>
      <c r="G50" s="126">
        <v>10.1195</v>
      </c>
      <c r="H50" s="125">
        <v>10000000</v>
      </c>
      <c r="I50" s="125">
        <v>7343921595.3800001</v>
      </c>
      <c r="J50" s="126">
        <v>100</v>
      </c>
    </row>
    <row r="51" spans="2:10">
      <c r="B51" s="123">
        <v>44483</v>
      </c>
      <c r="C51" s="148">
        <v>44487</v>
      </c>
      <c r="D51" s="148">
        <v>45658</v>
      </c>
      <c r="E51" s="125">
        <v>2500000</v>
      </c>
      <c r="F51" s="126">
        <v>10.1068</v>
      </c>
      <c r="G51" s="126">
        <v>10.1068</v>
      </c>
      <c r="H51" s="125">
        <v>322448</v>
      </c>
      <c r="I51" s="125">
        <v>236894445.69999999</v>
      </c>
      <c r="J51" s="126">
        <v>12.897919999999999</v>
      </c>
    </row>
    <row r="52" spans="2:10">
      <c r="B52" s="123">
        <v>44490</v>
      </c>
      <c r="C52" s="148">
        <v>44491</v>
      </c>
      <c r="D52" s="148">
        <v>45658</v>
      </c>
      <c r="E52" s="125">
        <v>150000</v>
      </c>
      <c r="F52" s="126">
        <v>11.35</v>
      </c>
      <c r="G52" s="126">
        <v>11.35</v>
      </c>
      <c r="H52" s="125">
        <v>150000</v>
      </c>
      <c r="I52" s="125">
        <v>106490900.09</v>
      </c>
      <c r="J52" s="126">
        <v>100</v>
      </c>
    </row>
    <row r="53" spans="2:10">
      <c r="B53" s="123">
        <v>44490</v>
      </c>
      <c r="C53" s="148">
        <v>44494</v>
      </c>
      <c r="D53" s="148">
        <v>45658</v>
      </c>
      <c r="E53" s="125">
        <v>37500</v>
      </c>
      <c r="F53" s="126">
        <v>11.35</v>
      </c>
      <c r="G53" s="126">
        <v>11.35</v>
      </c>
      <c r="H53" s="125">
        <v>8180</v>
      </c>
      <c r="I53" s="125">
        <v>5809781.79</v>
      </c>
      <c r="J53" s="126">
        <v>21.813333333333336</v>
      </c>
    </row>
    <row r="54" spans="2:10">
      <c r="B54" s="123">
        <v>44497</v>
      </c>
      <c r="C54" s="148">
        <v>44498</v>
      </c>
      <c r="D54" s="147">
        <v>45658</v>
      </c>
      <c r="E54" s="125">
        <v>150000</v>
      </c>
      <c r="F54" s="126">
        <v>11.999499999999999</v>
      </c>
      <c r="G54" s="126">
        <v>11.999499999999999</v>
      </c>
      <c r="H54" s="125">
        <v>150000</v>
      </c>
      <c r="I54" s="125">
        <v>104770816.05</v>
      </c>
      <c r="J54" s="126">
        <v>100</v>
      </c>
    </row>
    <row r="55" spans="2:10">
      <c r="B55" s="123" t="s">
        <v>30</v>
      </c>
      <c r="C55" s="128" t="s">
        <v>30</v>
      </c>
      <c r="D55" s="128" t="s">
        <v>30</v>
      </c>
      <c r="E55" s="125" t="s">
        <v>30</v>
      </c>
      <c r="F55" s="126" t="s">
        <v>30</v>
      </c>
      <c r="G55" s="126" t="s">
        <v>30</v>
      </c>
      <c r="H55" s="125" t="s">
        <v>30</v>
      </c>
      <c r="I55" s="125" t="s">
        <v>30</v>
      </c>
      <c r="J55" s="126"/>
    </row>
    <row r="56" spans="2:10">
      <c r="B56" s="108" t="s">
        <v>11</v>
      </c>
      <c r="C56" s="108" t="s">
        <v>30</v>
      </c>
      <c r="D56" s="108"/>
      <c r="E56" s="109">
        <v>3812500</v>
      </c>
      <c r="F56" s="110" t="s">
        <v>30</v>
      </c>
      <c r="G56" s="110" t="s">
        <v>30</v>
      </c>
      <c r="H56" s="109">
        <v>3170884</v>
      </c>
      <c r="I56" s="109">
        <v>12528270226.75</v>
      </c>
      <c r="J56" s="110">
        <v>83.170727868852453</v>
      </c>
    </row>
    <row r="57" spans="2:10">
      <c r="B57" s="120" t="s">
        <v>30</v>
      </c>
      <c r="C57" s="119" t="s">
        <v>30</v>
      </c>
      <c r="D57" s="146">
        <v>45519</v>
      </c>
      <c r="E57" s="121">
        <v>250000</v>
      </c>
      <c r="F57" s="122">
        <v>4.5653470305404769</v>
      </c>
      <c r="G57" s="122">
        <v>4.5653470305404769</v>
      </c>
      <c r="H57" s="121">
        <v>203158</v>
      </c>
      <c r="I57" s="121">
        <v>783303682.7299999</v>
      </c>
      <c r="J57" s="122">
        <v>81.263199999999998</v>
      </c>
    </row>
    <row r="58" spans="2:10">
      <c r="B58" s="123">
        <v>44480</v>
      </c>
      <c r="C58" s="148">
        <v>44482</v>
      </c>
      <c r="D58" s="148">
        <v>45519</v>
      </c>
      <c r="E58" s="125">
        <v>187500</v>
      </c>
      <c r="F58" s="126">
        <v>4.3150000000000004</v>
      </c>
      <c r="G58" s="126">
        <v>4.3150000000000004</v>
      </c>
      <c r="H58" s="125">
        <v>153136</v>
      </c>
      <c r="I58" s="125">
        <v>593378500.17999995</v>
      </c>
      <c r="J58" s="126">
        <v>81.672533333333334</v>
      </c>
    </row>
    <row r="59" spans="2:10">
      <c r="B59" s="123">
        <v>44495</v>
      </c>
      <c r="C59" s="148">
        <v>44496</v>
      </c>
      <c r="D59" s="147">
        <v>45519</v>
      </c>
      <c r="E59" s="125">
        <v>62500</v>
      </c>
      <c r="F59" s="126">
        <v>5.3475000000000001</v>
      </c>
      <c r="G59" s="126">
        <v>5.3475000000000001</v>
      </c>
      <c r="H59" s="125">
        <v>50022</v>
      </c>
      <c r="I59" s="125">
        <v>189925182.54999998</v>
      </c>
      <c r="J59" s="126">
        <v>80.035199999999989</v>
      </c>
    </row>
    <row r="60" spans="2:10">
      <c r="B60" s="123" t="s">
        <v>30</v>
      </c>
      <c r="C60" s="128" t="s">
        <v>30</v>
      </c>
      <c r="D60" s="128" t="s">
        <v>30</v>
      </c>
      <c r="E60" s="125" t="s">
        <v>30</v>
      </c>
      <c r="F60" s="126" t="s">
        <v>30</v>
      </c>
      <c r="G60" s="126" t="s">
        <v>30</v>
      </c>
      <c r="H60" s="125" t="s">
        <v>30</v>
      </c>
      <c r="I60" s="125" t="s">
        <v>30</v>
      </c>
      <c r="J60" s="126"/>
    </row>
    <row r="61" spans="2:10">
      <c r="B61" s="120" t="s">
        <v>30</v>
      </c>
      <c r="C61" s="119" t="s">
        <v>30</v>
      </c>
      <c r="D61" s="146">
        <v>46249</v>
      </c>
      <c r="E61" s="121">
        <v>1937500</v>
      </c>
      <c r="F61" s="122">
        <v>4.7223717862465522</v>
      </c>
      <c r="G61" s="122">
        <v>4.7223717862465522</v>
      </c>
      <c r="H61" s="121">
        <v>1588148</v>
      </c>
      <c r="I61" s="121">
        <v>6193504031.1500006</v>
      </c>
      <c r="J61" s="122">
        <v>81.96892903225806</v>
      </c>
    </row>
    <row r="62" spans="2:10">
      <c r="B62" s="123">
        <v>44474</v>
      </c>
      <c r="C62" s="148">
        <v>44475</v>
      </c>
      <c r="D62" s="148">
        <v>46249</v>
      </c>
      <c r="E62" s="125">
        <v>1875000</v>
      </c>
      <c r="F62" s="126">
        <v>4.7149999999999999</v>
      </c>
      <c r="G62" s="126">
        <v>4.7149999999999999</v>
      </c>
      <c r="H62" s="125">
        <v>1538148</v>
      </c>
      <c r="I62" s="125">
        <v>5999218125.4700003</v>
      </c>
      <c r="J62" s="126">
        <v>82.034559999999999</v>
      </c>
    </row>
    <row r="63" spans="2:10">
      <c r="B63" s="123">
        <v>44488</v>
      </c>
      <c r="C63" s="148">
        <v>44489</v>
      </c>
      <c r="D63" s="147">
        <v>46249</v>
      </c>
      <c r="E63" s="125">
        <v>62500</v>
      </c>
      <c r="F63" s="126">
        <v>4.95</v>
      </c>
      <c r="G63" s="126">
        <v>4.95</v>
      </c>
      <c r="H63" s="125">
        <v>50000</v>
      </c>
      <c r="I63" s="125">
        <v>194285905.68000001</v>
      </c>
      <c r="J63" s="126">
        <v>80</v>
      </c>
    </row>
    <row r="64" spans="2:10">
      <c r="B64" s="123" t="s">
        <v>30</v>
      </c>
      <c r="C64" s="128" t="s">
        <v>30</v>
      </c>
      <c r="D64" s="128" t="s">
        <v>30</v>
      </c>
      <c r="E64" s="125" t="s">
        <v>30</v>
      </c>
      <c r="F64" s="126" t="s">
        <v>30</v>
      </c>
      <c r="G64" s="126" t="s">
        <v>30</v>
      </c>
      <c r="H64" s="125" t="s">
        <v>30</v>
      </c>
      <c r="I64" s="125" t="s">
        <v>30</v>
      </c>
      <c r="J64" s="126"/>
    </row>
    <row r="65" spans="2:10">
      <c r="B65" s="120" t="s">
        <v>30</v>
      </c>
      <c r="C65" s="119" t="s">
        <v>30</v>
      </c>
      <c r="D65" s="146">
        <v>46980</v>
      </c>
      <c r="E65" s="121">
        <v>687500</v>
      </c>
      <c r="F65" s="122">
        <v>4.8965653254811556</v>
      </c>
      <c r="G65" s="122">
        <v>4.8965653254811556</v>
      </c>
      <c r="H65" s="121">
        <v>575068</v>
      </c>
      <c r="I65" s="121">
        <v>2269069294.6199999</v>
      </c>
      <c r="J65" s="122">
        <v>83.646254545454539</v>
      </c>
    </row>
    <row r="66" spans="2:10">
      <c r="B66" s="123">
        <v>44480</v>
      </c>
      <c r="C66" s="148">
        <v>44482</v>
      </c>
      <c r="D66" s="148">
        <v>46980</v>
      </c>
      <c r="E66" s="125">
        <v>500000</v>
      </c>
      <c r="F66" s="126">
        <v>4.8499999999999996</v>
      </c>
      <c r="G66" s="126">
        <v>4.8499999999999996</v>
      </c>
      <c r="H66" s="125">
        <v>500000</v>
      </c>
      <c r="I66" s="125">
        <v>1976911883.99</v>
      </c>
      <c r="J66" s="126">
        <v>100</v>
      </c>
    </row>
    <row r="67" spans="2:10">
      <c r="B67" s="123">
        <v>44480</v>
      </c>
      <c r="C67" s="148">
        <v>44483</v>
      </c>
      <c r="D67" s="148">
        <v>46980</v>
      </c>
      <c r="E67" s="125">
        <v>125000</v>
      </c>
      <c r="F67" s="126">
        <v>4.8499999999999996</v>
      </c>
      <c r="G67" s="126">
        <v>4.8499999999999996</v>
      </c>
      <c r="H67" s="125">
        <v>25068</v>
      </c>
      <c r="I67" s="125">
        <v>99171200.140000001</v>
      </c>
      <c r="J67" s="126">
        <v>20.054400000000001</v>
      </c>
    </row>
    <row r="68" spans="2:10">
      <c r="B68" s="123">
        <v>44495</v>
      </c>
      <c r="C68" s="148">
        <v>44496</v>
      </c>
      <c r="D68" s="148">
        <v>46980</v>
      </c>
      <c r="E68" s="125">
        <v>50000</v>
      </c>
      <c r="F68" s="126">
        <v>5.3975</v>
      </c>
      <c r="G68" s="126">
        <v>5.3975</v>
      </c>
      <c r="H68" s="125">
        <v>50000</v>
      </c>
      <c r="I68" s="125">
        <v>192986210.49000001</v>
      </c>
      <c r="J68" s="126">
        <v>100</v>
      </c>
    </row>
    <row r="69" spans="2:10">
      <c r="B69" s="123">
        <v>44495</v>
      </c>
      <c r="C69" s="148">
        <v>44497</v>
      </c>
      <c r="D69" s="147">
        <v>46980</v>
      </c>
      <c r="E69" s="125">
        <v>12500</v>
      </c>
      <c r="F69" s="126">
        <v>5.3975</v>
      </c>
      <c r="G69" s="126">
        <v>5.3975</v>
      </c>
      <c r="H69" s="125">
        <v>0</v>
      </c>
      <c r="I69" s="125">
        <v>0</v>
      </c>
      <c r="J69" s="126">
        <v>0</v>
      </c>
    </row>
    <row r="70" spans="2:10">
      <c r="B70" s="123" t="s">
        <v>30</v>
      </c>
      <c r="C70" s="128" t="s">
        <v>30</v>
      </c>
      <c r="D70" s="128" t="s">
        <v>30</v>
      </c>
      <c r="E70" s="125" t="s">
        <v>30</v>
      </c>
      <c r="F70" s="126" t="s">
        <v>30</v>
      </c>
      <c r="G70" s="126" t="s">
        <v>30</v>
      </c>
      <c r="H70" s="125" t="s">
        <v>30</v>
      </c>
      <c r="I70" s="125" t="s">
        <v>30</v>
      </c>
      <c r="J70" s="126"/>
    </row>
    <row r="71" spans="2:10">
      <c r="B71" s="120" t="s">
        <v>30</v>
      </c>
      <c r="C71" s="119" t="s">
        <v>30</v>
      </c>
      <c r="D71" s="146">
        <v>47710</v>
      </c>
      <c r="E71" s="121">
        <v>437500</v>
      </c>
      <c r="F71" s="122">
        <v>4.9438179749054729</v>
      </c>
      <c r="G71" s="122">
        <v>4.9438179749054729</v>
      </c>
      <c r="H71" s="121">
        <v>402239</v>
      </c>
      <c r="I71" s="121">
        <v>1600296739.1800001</v>
      </c>
      <c r="J71" s="122">
        <v>91.940342857142852</v>
      </c>
    </row>
    <row r="72" spans="2:10">
      <c r="B72" s="123">
        <v>44474</v>
      </c>
      <c r="C72" s="148">
        <v>44475</v>
      </c>
      <c r="D72" s="148">
        <v>47710</v>
      </c>
      <c r="E72" s="125">
        <v>300000</v>
      </c>
      <c r="F72" s="126">
        <v>4.9189999999999996</v>
      </c>
      <c r="G72" s="126">
        <v>4.9189999999999996</v>
      </c>
      <c r="H72" s="125">
        <v>277250</v>
      </c>
      <c r="I72" s="125">
        <v>1103938411.6800001</v>
      </c>
      <c r="J72" s="126">
        <v>92.416666666666671</v>
      </c>
    </row>
    <row r="73" spans="2:10">
      <c r="B73" s="123">
        <v>44474</v>
      </c>
      <c r="C73" s="148">
        <v>44476</v>
      </c>
      <c r="D73" s="148">
        <v>47710</v>
      </c>
      <c r="E73" s="125">
        <v>75000</v>
      </c>
      <c r="F73" s="126">
        <v>4.9189999999999996</v>
      </c>
      <c r="G73" s="126">
        <v>4.9189999999999996</v>
      </c>
      <c r="H73" s="125">
        <v>74989</v>
      </c>
      <c r="I73" s="125">
        <v>298765669.22000003</v>
      </c>
      <c r="J73" s="126">
        <v>99.985333333333344</v>
      </c>
    </row>
    <row r="74" spans="2:10">
      <c r="B74" s="123">
        <v>44488</v>
      </c>
      <c r="C74" s="148">
        <v>44489</v>
      </c>
      <c r="D74" s="148">
        <v>47710</v>
      </c>
      <c r="E74" s="125">
        <v>50000</v>
      </c>
      <c r="F74" s="126">
        <v>5.12</v>
      </c>
      <c r="G74" s="126">
        <v>5.12</v>
      </c>
      <c r="H74" s="125">
        <v>50000</v>
      </c>
      <c r="I74" s="125">
        <v>197592658.28</v>
      </c>
      <c r="J74" s="126">
        <v>100</v>
      </c>
    </row>
    <row r="75" spans="2:10">
      <c r="B75" s="123">
        <v>44488</v>
      </c>
      <c r="C75" s="148">
        <v>44490</v>
      </c>
      <c r="D75" s="147">
        <v>47710</v>
      </c>
      <c r="E75" s="125">
        <v>12500</v>
      </c>
      <c r="F75" s="126">
        <v>5.12</v>
      </c>
      <c r="G75" s="126">
        <v>5.12</v>
      </c>
      <c r="H75" s="125">
        <v>0</v>
      </c>
      <c r="I75" s="125">
        <v>0</v>
      </c>
      <c r="J75" s="126">
        <v>0</v>
      </c>
    </row>
    <row r="76" spans="2:10">
      <c r="B76" s="123" t="s">
        <v>30</v>
      </c>
      <c r="C76" s="128" t="s">
        <v>30</v>
      </c>
      <c r="D76" s="128" t="s">
        <v>30</v>
      </c>
      <c r="E76" s="125" t="s">
        <v>30</v>
      </c>
      <c r="F76" s="126" t="s">
        <v>30</v>
      </c>
      <c r="G76" s="126" t="s">
        <v>30</v>
      </c>
      <c r="H76" s="125" t="s">
        <v>30</v>
      </c>
      <c r="I76" s="125" t="s">
        <v>30</v>
      </c>
      <c r="J76" s="126"/>
    </row>
    <row r="77" spans="2:10">
      <c r="B77" s="120" t="s">
        <v>30</v>
      </c>
      <c r="C77" s="119" t="s">
        <v>30</v>
      </c>
      <c r="D77" s="146">
        <v>51363</v>
      </c>
      <c r="E77" s="121">
        <v>250000</v>
      </c>
      <c r="F77" s="122">
        <v>5.1450337238689992</v>
      </c>
      <c r="G77" s="122">
        <v>5.1450337238689992</v>
      </c>
      <c r="H77" s="121">
        <v>202352</v>
      </c>
      <c r="I77" s="121">
        <v>828346724.6400001</v>
      </c>
      <c r="J77" s="122">
        <v>80.940799999999996</v>
      </c>
    </row>
    <row r="78" spans="2:10">
      <c r="B78" s="123">
        <v>44480</v>
      </c>
      <c r="C78" s="148">
        <v>44482</v>
      </c>
      <c r="D78" s="148">
        <v>51363</v>
      </c>
      <c r="E78" s="125">
        <v>150000</v>
      </c>
      <c r="F78" s="126">
        <v>5.0449000000000002</v>
      </c>
      <c r="G78" s="126">
        <v>5.0449000000000002</v>
      </c>
      <c r="H78" s="125">
        <v>150000</v>
      </c>
      <c r="I78" s="125">
        <v>620229274.60000002</v>
      </c>
      <c r="J78" s="126">
        <v>100</v>
      </c>
    </row>
    <row r="79" spans="2:10">
      <c r="B79" s="123">
        <v>44480</v>
      </c>
      <c r="C79" s="148">
        <v>44483</v>
      </c>
      <c r="D79" s="148">
        <v>51363</v>
      </c>
      <c r="E79" s="125">
        <v>37500</v>
      </c>
      <c r="F79" s="126">
        <v>5.0449000000000002</v>
      </c>
      <c r="G79" s="126">
        <v>5.0449000000000002</v>
      </c>
      <c r="H79" s="125">
        <v>2352</v>
      </c>
      <c r="I79" s="125">
        <v>9730838.7200000007</v>
      </c>
      <c r="J79" s="126">
        <v>6.2720000000000002</v>
      </c>
    </row>
    <row r="80" spans="2:10">
      <c r="B80" s="123">
        <v>44495</v>
      </c>
      <c r="C80" s="148">
        <v>44496</v>
      </c>
      <c r="D80" s="148">
        <v>51363</v>
      </c>
      <c r="E80" s="125">
        <v>50000</v>
      </c>
      <c r="F80" s="126">
        <v>5.4630000000000001</v>
      </c>
      <c r="G80" s="126">
        <v>5.4630000000000001</v>
      </c>
      <c r="H80" s="125">
        <v>50000</v>
      </c>
      <c r="I80" s="125">
        <v>198386611.31999999</v>
      </c>
      <c r="J80" s="126">
        <v>100</v>
      </c>
    </row>
    <row r="81" spans="2:10">
      <c r="B81" s="123">
        <v>44495</v>
      </c>
      <c r="C81" s="148">
        <v>44497</v>
      </c>
      <c r="D81" s="147">
        <v>51363</v>
      </c>
      <c r="E81" s="125">
        <v>12500</v>
      </c>
      <c r="F81" s="126">
        <v>5.4630000000000001</v>
      </c>
      <c r="G81" s="126">
        <v>5.4630000000000001</v>
      </c>
      <c r="H81" s="125">
        <v>0</v>
      </c>
      <c r="I81" s="125">
        <v>0</v>
      </c>
      <c r="J81" s="126">
        <v>0</v>
      </c>
    </row>
    <row r="82" spans="2:10">
      <c r="B82" s="123" t="s">
        <v>30</v>
      </c>
      <c r="C82" s="128" t="s">
        <v>30</v>
      </c>
      <c r="D82" s="128" t="s">
        <v>30</v>
      </c>
      <c r="E82" s="125" t="s">
        <v>30</v>
      </c>
      <c r="F82" s="126" t="s">
        <v>30</v>
      </c>
      <c r="G82" s="126" t="s">
        <v>30</v>
      </c>
      <c r="H82" s="125" t="s">
        <v>30</v>
      </c>
      <c r="I82" s="125" t="s">
        <v>30</v>
      </c>
      <c r="J82" s="126"/>
    </row>
    <row r="83" spans="2:10">
      <c r="B83" s="120" t="s">
        <v>30</v>
      </c>
      <c r="C83" s="119" t="s">
        <v>30</v>
      </c>
      <c r="D83" s="146">
        <v>56749</v>
      </c>
      <c r="E83" s="121">
        <v>250000</v>
      </c>
      <c r="F83" s="122">
        <v>5.1339283912227183</v>
      </c>
      <c r="G83" s="122">
        <v>5.1339283912227183</v>
      </c>
      <c r="H83" s="121">
        <v>199919</v>
      </c>
      <c r="I83" s="121">
        <v>853749754.42999995</v>
      </c>
      <c r="J83" s="122">
        <v>79.967600000000004</v>
      </c>
    </row>
    <row r="84" spans="2:10">
      <c r="B84" s="123">
        <v>44474</v>
      </c>
      <c r="C84" s="148">
        <v>44475</v>
      </c>
      <c r="D84" s="148">
        <v>56749</v>
      </c>
      <c r="E84" s="125">
        <v>150000</v>
      </c>
      <c r="F84" s="126">
        <v>5.08</v>
      </c>
      <c r="G84" s="126">
        <v>5.08</v>
      </c>
      <c r="H84" s="125">
        <v>118050</v>
      </c>
      <c r="I84" s="125">
        <v>507375259.88</v>
      </c>
      <c r="J84" s="126">
        <v>78.7</v>
      </c>
    </row>
    <row r="85" spans="2:10">
      <c r="B85" s="123">
        <v>44474</v>
      </c>
      <c r="C85" s="148">
        <v>44476</v>
      </c>
      <c r="D85" s="148">
        <v>56749</v>
      </c>
      <c r="E85" s="125">
        <v>37500</v>
      </c>
      <c r="F85" s="126">
        <v>5.08</v>
      </c>
      <c r="G85" s="126">
        <v>5.08</v>
      </c>
      <c r="H85" s="125">
        <v>29071</v>
      </c>
      <c r="I85" s="125">
        <v>125021846.65000001</v>
      </c>
      <c r="J85" s="126">
        <v>77.522666666666666</v>
      </c>
    </row>
    <row r="86" spans="2:10">
      <c r="B86" s="123">
        <v>44488</v>
      </c>
      <c r="C86" s="148">
        <v>44489</v>
      </c>
      <c r="D86" s="148">
        <v>56749</v>
      </c>
      <c r="E86" s="125">
        <v>50000</v>
      </c>
      <c r="F86" s="126">
        <v>5.2880000000000003</v>
      </c>
      <c r="G86" s="126">
        <v>5.2880000000000003</v>
      </c>
      <c r="H86" s="125">
        <v>50000</v>
      </c>
      <c r="I86" s="125">
        <v>209617414.27000001</v>
      </c>
      <c r="J86" s="126">
        <v>100</v>
      </c>
    </row>
    <row r="87" spans="2:10">
      <c r="B87" s="123">
        <v>44488</v>
      </c>
      <c r="C87" s="148">
        <v>44490</v>
      </c>
      <c r="D87" s="147">
        <v>56749</v>
      </c>
      <c r="E87" s="125">
        <v>12500</v>
      </c>
      <c r="F87" s="126">
        <v>5.2880000000000003</v>
      </c>
      <c r="G87" s="126">
        <v>5.2880000000000003</v>
      </c>
      <c r="H87" s="125">
        <v>2798</v>
      </c>
      <c r="I87" s="125">
        <v>11735233.630000001</v>
      </c>
      <c r="J87" s="126">
        <v>22.384</v>
      </c>
    </row>
    <row r="88" spans="2:10">
      <c r="B88" s="123" t="s">
        <v>30</v>
      </c>
      <c r="C88" s="128" t="s">
        <v>30</v>
      </c>
      <c r="D88" s="128" t="s">
        <v>30</v>
      </c>
      <c r="E88" s="125" t="s">
        <v>30</v>
      </c>
      <c r="F88" s="126" t="s">
        <v>30</v>
      </c>
      <c r="G88" s="126" t="s">
        <v>30</v>
      </c>
      <c r="H88" s="125" t="s">
        <v>30</v>
      </c>
      <c r="I88" s="125" t="s">
        <v>30</v>
      </c>
      <c r="J88" s="126"/>
    </row>
    <row r="89" spans="2:10">
      <c r="B89" s="108" t="s">
        <v>12</v>
      </c>
      <c r="C89" s="108" t="s">
        <v>30</v>
      </c>
      <c r="D89" s="108"/>
      <c r="E89" s="109">
        <v>3600000</v>
      </c>
      <c r="F89" s="110" t="s">
        <v>30</v>
      </c>
      <c r="G89" s="110" t="s">
        <v>30</v>
      </c>
      <c r="H89" s="109">
        <v>3099990</v>
      </c>
      <c r="I89" s="109">
        <v>3053997618.8300004</v>
      </c>
      <c r="J89" s="110">
        <v>86.110833333333332</v>
      </c>
    </row>
    <row r="90" spans="2:10">
      <c r="B90" s="120" t="s">
        <v>30</v>
      </c>
      <c r="C90" s="119" t="s">
        <v>30</v>
      </c>
      <c r="D90" s="146">
        <v>46388</v>
      </c>
      <c r="E90" s="121">
        <v>1425000</v>
      </c>
      <c r="F90" s="122">
        <v>10.566551026083303</v>
      </c>
      <c r="G90" s="122">
        <v>10.577626026437841</v>
      </c>
      <c r="H90" s="121">
        <v>1189496</v>
      </c>
      <c r="I90" s="121">
        <v>1197754972.9500003</v>
      </c>
      <c r="J90" s="122">
        <v>83.473403508771923</v>
      </c>
    </row>
    <row r="91" spans="2:10">
      <c r="B91" s="123">
        <v>44469</v>
      </c>
      <c r="C91" s="148">
        <v>44470</v>
      </c>
      <c r="D91" s="148">
        <v>46388</v>
      </c>
      <c r="E91" s="125">
        <v>150000</v>
      </c>
      <c r="F91" s="126">
        <v>10.5349</v>
      </c>
      <c r="G91" s="126">
        <v>10.5459</v>
      </c>
      <c r="H91" s="125">
        <v>150000</v>
      </c>
      <c r="I91" s="125">
        <v>150748507.02000001</v>
      </c>
      <c r="J91" s="126">
        <v>100</v>
      </c>
    </row>
    <row r="92" spans="2:10">
      <c r="B92" s="123">
        <v>44469</v>
      </c>
      <c r="C92" s="148">
        <v>44473</v>
      </c>
      <c r="D92" s="148">
        <v>46388</v>
      </c>
      <c r="E92" s="125">
        <v>37500</v>
      </c>
      <c r="F92" s="126">
        <v>10.5349</v>
      </c>
      <c r="G92" s="126">
        <v>10.5349</v>
      </c>
      <c r="H92" s="125">
        <v>2000</v>
      </c>
      <c r="I92" s="125">
        <v>2010780.72</v>
      </c>
      <c r="J92" s="126">
        <v>5.3333333333333339</v>
      </c>
    </row>
    <row r="93" spans="2:10">
      <c r="B93" s="123">
        <v>44476</v>
      </c>
      <c r="C93" s="148">
        <v>44477</v>
      </c>
      <c r="D93" s="148">
        <v>46388</v>
      </c>
      <c r="E93" s="125">
        <v>150000</v>
      </c>
      <c r="F93" s="126">
        <v>10.635400000000001</v>
      </c>
      <c r="G93" s="126">
        <v>10.649900000000001</v>
      </c>
      <c r="H93" s="125">
        <v>150000</v>
      </c>
      <c r="I93" s="125">
        <v>150488170.87</v>
      </c>
      <c r="J93" s="126">
        <v>100</v>
      </c>
    </row>
    <row r="94" spans="2:10">
      <c r="B94" s="123">
        <v>44476</v>
      </c>
      <c r="C94" s="148">
        <v>44480</v>
      </c>
      <c r="D94" s="148">
        <v>46388</v>
      </c>
      <c r="E94" s="125">
        <v>37500</v>
      </c>
      <c r="F94" s="126">
        <v>10.635400000000001</v>
      </c>
      <c r="G94" s="126">
        <v>10.635400000000001</v>
      </c>
      <c r="H94" s="125">
        <v>37496</v>
      </c>
      <c r="I94" s="125">
        <v>37633203.359999999</v>
      </c>
      <c r="J94" s="126">
        <v>99.989333333333335</v>
      </c>
    </row>
    <row r="95" spans="2:10">
      <c r="B95" s="123">
        <v>44483</v>
      </c>
      <c r="C95" s="148">
        <v>44484</v>
      </c>
      <c r="D95" s="148">
        <v>46388</v>
      </c>
      <c r="E95" s="125">
        <v>750000</v>
      </c>
      <c r="F95" s="126">
        <v>10.4053</v>
      </c>
      <c r="G95" s="126">
        <v>10.4177</v>
      </c>
      <c r="H95" s="125">
        <v>750000</v>
      </c>
      <c r="I95" s="125">
        <v>760066507.67999995</v>
      </c>
      <c r="J95" s="126">
        <v>100</v>
      </c>
    </row>
    <row r="96" spans="2:10">
      <c r="B96" s="123">
        <v>44483</v>
      </c>
      <c r="C96" s="148">
        <v>44487</v>
      </c>
      <c r="D96" s="148">
        <v>46388</v>
      </c>
      <c r="E96" s="125">
        <v>187500</v>
      </c>
      <c r="F96" s="126">
        <v>10.4053</v>
      </c>
      <c r="G96" s="126">
        <v>10.4053</v>
      </c>
      <c r="H96" s="125">
        <v>0</v>
      </c>
      <c r="I96" s="125">
        <v>0</v>
      </c>
      <c r="J96" s="126">
        <v>0</v>
      </c>
    </row>
    <row r="97" spans="2:10">
      <c r="B97" s="123">
        <v>44490</v>
      </c>
      <c r="C97" s="148">
        <v>44491</v>
      </c>
      <c r="D97" s="148">
        <v>46388</v>
      </c>
      <c r="E97" s="125">
        <v>50000</v>
      </c>
      <c r="F97" s="126">
        <v>11.549899999999999</v>
      </c>
      <c r="G97" s="126">
        <v>11.549899999999999</v>
      </c>
      <c r="H97" s="125">
        <v>50000</v>
      </c>
      <c r="I97" s="125">
        <v>48698143.649999999</v>
      </c>
      <c r="J97" s="126">
        <v>100</v>
      </c>
    </row>
    <row r="98" spans="2:10">
      <c r="B98" s="123">
        <v>44490</v>
      </c>
      <c r="C98" s="148">
        <v>44494</v>
      </c>
      <c r="D98" s="148">
        <v>46388</v>
      </c>
      <c r="E98" s="125">
        <v>12500</v>
      </c>
      <c r="F98" s="126">
        <v>11.549899999999999</v>
      </c>
      <c r="G98" s="126">
        <v>11.549899999999999</v>
      </c>
      <c r="H98" s="125">
        <v>0</v>
      </c>
      <c r="I98" s="125">
        <v>0</v>
      </c>
      <c r="J98" s="126">
        <v>0</v>
      </c>
    </row>
    <row r="99" spans="2:10">
      <c r="B99" s="123">
        <v>44497</v>
      </c>
      <c r="C99" s="148">
        <v>44498</v>
      </c>
      <c r="D99" s="147">
        <v>46388</v>
      </c>
      <c r="E99" s="125">
        <v>50000</v>
      </c>
      <c r="F99" s="126">
        <v>11.95</v>
      </c>
      <c r="G99" s="126">
        <v>11.95</v>
      </c>
      <c r="H99" s="125">
        <v>50000</v>
      </c>
      <c r="I99" s="125">
        <v>48109659.649999999</v>
      </c>
      <c r="J99" s="126">
        <v>100</v>
      </c>
    </row>
    <row r="100" spans="2:10">
      <c r="B100" s="123" t="s">
        <v>30</v>
      </c>
      <c r="C100" s="128" t="s">
        <v>30</v>
      </c>
      <c r="D100" s="128" t="s">
        <v>30</v>
      </c>
      <c r="E100" s="125" t="s">
        <v>30</v>
      </c>
      <c r="F100" s="126" t="s">
        <v>30</v>
      </c>
      <c r="G100" s="126" t="s">
        <v>30</v>
      </c>
      <c r="H100" s="125" t="s">
        <v>30</v>
      </c>
      <c r="I100" s="125" t="s">
        <v>30</v>
      </c>
      <c r="J100" s="126"/>
    </row>
    <row r="101" spans="2:10">
      <c r="B101" s="120" t="s">
        <v>30</v>
      </c>
      <c r="C101" s="119" t="s">
        <v>30</v>
      </c>
      <c r="D101" s="146">
        <v>47849</v>
      </c>
      <c r="E101" s="121">
        <v>2175000</v>
      </c>
      <c r="F101" s="122">
        <v>11.051460875354696</v>
      </c>
      <c r="G101" s="122">
        <v>11.058086880580129</v>
      </c>
      <c r="H101" s="121">
        <v>1910494</v>
      </c>
      <c r="I101" s="121">
        <v>1856242645.8800001</v>
      </c>
      <c r="J101" s="122">
        <v>87.838804597701142</v>
      </c>
    </row>
    <row r="102" spans="2:10">
      <c r="B102" s="123">
        <v>44469</v>
      </c>
      <c r="C102" s="148">
        <v>44470</v>
      </c>
      <c r="D102" s="148">
        <v>47849</v>
      </c>
      <c r="E102" s="125">
        <v>150000</v>
      </c>
      <c r="F102" s="126">
        <v>11.065300000000001</v>
      </c>
      <c r="G102" s="126">
        <v>11.066000000000001</v>
      </c>
      <c r="H102" s="125">
        <v>150000</v>
      </c>
      <c r="I102" s="125">
        <v>145194839.55000001</v>
      </c>
      <c r="J102" s="126">
        <v>100</v>
      </c>
    </row>
    <row r="103" spans="2:10">
      <c r="B103" s="123">
        <v>44469</v>
      </c>
      <c r="C103" s="148">
        <v>44473</v>
      </c>
      <c r="D103" s="148">
        <v>47849</v>
      </c>
      <c r="E103" s="125">
        <v>37500</v>
      </c>
      <c r="F103" s="126">
        <v>11.065300000000001</v>
      </c>
      <c r="G103" s="126">
        <v>11.065300000000001</v>
      </c>
      <c r="H103" s="125">
        <v>35500</v>
      </c>
      <c r="I103" s="125">
        <v>34377147.619999997</v>
      </c>
      <c r="J103" s="126">
        <v>94.666666666666671</v>
      </c>
    </row>
    <row r="104" spans="2:10">
      <c r="B104" s="123">
        <v>44476</v>
      </c>
      <c r="C104" s="148">
        <v>44477</v>
      </c>
      <c r="D104" s="148">
        <v>47849</v>
      </c>
      <c r="E104" s="125">
        <v>500000</v>
      </c>
      <c r="F104" s="126">
        <v>11.152900000000001</v>
      </c>
      <c r="G104" s="126">
        <v>11.154999999999999</v>
      </c>
      <c r="H104" s="125">
        <v>500000</v>
      </c>
      <c r="I104" s="125">
        <v>482702093.73000002</v>
      </c>
      <c r="J104" s="126">
        <v>100</v>
      </c>
    </row>
    <row r="105" spans="2:10">
      <c r="B105" s="123">
        <v>44476</v>
      </c>
      <c r="C105" s="148">
        <v>44480</v>
      </c>
      <c r="D105" s="148">
        <v>47849</v>
      </c>
      <c r="E105" s="125">
        <v>125000</v>
      </c>
      <c r="F105" s="126">
        <v>11.152900000000001</v>
      </c>
      <c r="G105" s="126">
        <v>11.152900000000001</v>
      </c>
      <c r="H105" s="125">
        <v>124994</v>
      </c>
      <c r="I105" s="125">
        <v>120720620.66</v>
      </c>
      <c r="J105" s="126">
        <v>99.995199999999997</v>
      </c>
    </row>
    <row r="106" spans="2:10">
      <c r="B106" s="123">
        <v>44483</v>
      </c>
      <c r="C106" s="148">
        <v>44484</v>
      </c>
      <c r="D106" s="148">
        <v>47849</v>
      </c>
      <c r="E106" s="125">
        <v>1000000</v>
      </c>
      <c r="F106" s="126">
        <v>10.901300000000001</v>
      </c>
      <c r="G106" s="126">
        <v>10.912699999999999</v>
      </c>
      <c r="H106" s="125">
        <v>1000000</v>
      </c>
      <c r="I106" s="125">
        <v>980249879.61000001</v>
      </c>
      <c r="J106" s="126">
        <v>100</v>
      </c>
    </row>
    <row r="107" spans="2:10">
      <c r="B107" s="123">
        <v>44483</v>
      </c>
      <c r="C107" s="148">
        <v>44487</v>
      </c>
      <c r="D107" s="148">
        <v>47849</v>
      </c>
      <c r="E107" s="125">
        <v>250000</v>
      </c>
      <c r="F107" s="126">
        <v>10.901300000000001</v>
      </c>
      <c r="G107" s="126">
        <v>10.901300000000001</v>
      </c>
      <c r="H107" s="125">
        <v>0</v>
      </c>
      <c r="I107" s="125">
        <v>0</v>
      </c>
      <c r="J107" s="126">
        <v>0</v>
      </c>
    </row>
    <row r="108" spans="2:10">
      <c r="B108" s="123">
        <v>44490</v>
      </c>
      <c r="C108" s="148">
        <v>44491</v>
      </c>
      <c r="D108" s="148">
        <v>47849</v>
      </c>
      <c r="E108" s="125">
        <v>50000</v>
      </c>
      <c r="F108" s="126">
        <v>11.8988</v>
      </c>
      <c r="G108" s="126">
        <v>11.898999999999999</v>
      </c>
      <c r="H108" s="125">
        <v>50000</v>
      </c>
      <c r="I108" s="125">
        <v>46570296.020000003</v>
      </c>
      <c r="J108" s="126">
        <v>100</v>
      </c>
    </row>
    <row r="109" spans="2:10">
      <c r="B109" s="123">
        <v>44490</v>
      </c>
      <c r="C109" s="148">
        <v>44494</v>
      </c>
      <c r="D109" s="148">
        <v>47849</v>
      </c>
      <c r="E109" s="125">
        <v>12500</v>
      </c>
      <c r="F109" s="126">
        <v>11.8988</v>
      </c>
      <c r="G109" s="126">
        <v>11.8988</v>
      </c>
      <c r="H109" s="125">
        <v>0</v>
      </c>
      <c r="I109" s="125">
        <v>0</v>
      </c>
      <c r="J109" s="126">
        <v>0</v>
      </c>
    </row>
    <row r="110" spans="2:10">
      <c r="B110" s="123">
        <v>44497</v>
      </c>
      <c r="C110" s="148">
        <v>44498</v>
      </c>
      <c r="D110" s="147">
        <v>47849</v>
      </c>
      <c r="E110" s="125">
        <v>50000</v>
      </c>
      <c r="F110" s="126">
        <v>12</v>
      </c>
      <c r="G110" s="126">
        <v>12</v>
      </c>
      <c r="H110" s="125">
        <v>50000</v>
      </c>
      <c r="I110" s="125">
        <v>46427768.689999998</v>
      </c>
      <c r="J110" s="126">
        <v>100</v>
      </c>
    </row>
    <row r="111" spans="2:10">
      <c r="B111" s="123" t="s">
        <v>30</v>
      </c>
      <c r="C111" s="128" t="s">
        <v>30</v>
      </c>
      <c r="D111" s="128" t="s">
        <v>30</v>
      </c>
      <c r="E111" s="125" t="s">
        <v>30</v>
      </c>
      <c r="F111" s="126" t="s">
        <v>30</v>
      </c>
      <c r="G111" s="126" t="s">
        <v>30</v>
      </c>
      <c r="H111" s="125" t="s">
        <v>30</v>
      </c>
      <c r="I111" s="125" t="s">
        <v>30</v>
      </c>
      <c r="J111" s="94"/>
    </row>
    <row r="112" spans="2:10">
      <c r="B112" s="145" t="s">
        <v>31</v>
      </c>
      <c r="C112" s="142" t="s">
        <v>30</v>
      </c>
      <c r="D112" s="142"/>
      <c r="E112" s="142">
        <v>84050000</v>
      </c>
      <c r="F112" s="142"/>
      <c r="G112" s="142"/>
      <c r="H112" s="142">
        <v>65533662</v>
      </c>
      <c r="I112" s="142">
        <v>142831228935.81</v>
      </c>
      <c r="J112" s="142">
        <v>77.969853658536579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2"/>
  <dimension ref="B1:J112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2" customWidth="1"/>
    <col min="3" max="4" width="19.42578125" style="82" bestFit="1" customWidth="1"/>
    <col min="5" max="5" width="12.85546875" style="82" bestFit="1" customWidth="1"/>
    <col min="6" max="6" width="12" style="82" bestFit="1" customWidth="1"/>
    <col min="7" max="7" width="13.7109375" style="82" bestFit="1" customWidth="1"/>
    <col min="8" max="8" width="12.85546875" style="82" bestFit="1" customWidth="1"/>
    <col min="9" max="9" width="17.5703125" style="82" bestFit="1" customWidth="1"/>
    <col min="10" max="10" width="17.7109375" style="82" bestFit="1" customWidth="1"/>
    <col min="11" max="16384" width="9.140625" style="82"/>
  </cols>
  <sheetData>
    <row r="1" spans="2:10">
      <c r="B1" s="81" t="s">
        <v>35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8" t="s">
        <v>9</v>
      </c>
      <c r="C5" s="108" t="s">
        <v>30</v>
      </c>
      <c r="D5" s="108"/>
      <c r="E5" s="109">
        <v>12937500</v>
      </c>
      <c r="F5" s="110" t="s">
        <v>30</v>
      </c>
      <c r="G5" s="110" t="s">
        <v>30</v>
      </c>
      <c r="H5" s="109">
        <v>5387482</v>
      </c>
      <c r="I5" s="109">
        <v>59205712491.580002</v>
      </c>
      <c r="J5" s="110">
        <v>41.642372946859901</v>
      </c>
    </row>
    <row r="6" spans="2:10">
      <c r="B6" s="101" t="s">
        <v>30</v>
      </c>
      <c r="C6" s="101" t="s">
        <v>30</v>
      </c>
      <c r="D6" s="101">
        <v>45170</v>
      </c>
      <c r="E6" s="102">
        <v>6192473</v>
      </c>
      <c r="F6" s="103">
        <v>8.1356374489848227E-2</v>
      </c>
      <c r="G6" s="103">
        <v>8.1356374489848227E-2</v>
      </c>
      <c r="H6" s="102">
        <v>1623918</v>
      </c>
      <c r="I6" s="102">
        <v>18027927586.220001</v>
      </c>
      <c r="J6" s="103">
        <v>26.224062664463776</v>
      </c>
    </row>
    <row r="7" spans="2:10">
      <c r="B7" s="152">
        <v>44504</v>
      </c>
      <c r="C7" s="152">
        <v>44505</v>
      </c>
      <c r="D7" s="152">
        <v>45170</v>
      </c>
      <c r="E7" s="153">
        <v>1631798</v>
      </c>
      <c r="F7" s="154">
        <v>8.2000000000000003E-2</v>
      </c>
      <c r="G7" s="154">
        <v>8.2000000000000003E-2</v>
      </c>
      <c r="H7" s="153">
        <v>380000</v>
      </c>
      <c r="I7" s="153">
        <v>4210046563.52</v>
      </c>
      <c r="J7" s="154">
        <v>23.287196086770546</v>
      </c>
    </row>
    <row r="8" spans="2:10">
      <c r="B8" s="152">
        <v>44511</v>
      </c>
      <c r="C8" s="152">
        <v>44512</v>
      </c>
      <c r="D8" s="152">
        <v>45170</v>
      </c>
      <c r="E8" s="153">
        <v>1609025</v>
      </c>
      <c r="F8" s="154">
        <v>0.08</v>
      </c>
      <c r="G8" s="154">
        <v>0.08</v>
      </c>
      <c r="H8" s="153">
        <v>436100</v>
      </c>
      <c r="I8" s="153">
        <v>4838906146.0200005</v>
      </c>
      <c r="J8" s="154">
        <v>27.103370053293141</v>
      </c>
    </row>
    <row r="9" spans="2:10">
      <c r="B9" s="152">
        <v>44518</v>
      </c>
      <c r="C9" s="152">
        <v>44519</v>
      </c>
      <c r="D9" s="152">
        <v>45170</v>
      </c>
      <c r="E9" s="153">
        <v>1622700</v>
      </c>
      <c r="F9" s="154">
        <v>8.1000000000000003E-2</v>
      </c>
      <c r="G9" s="154">
        <v>8.1000000000000003E-2</v>
      </c>
      <c r="H9" s="153">
        <v>490800</v>
      </c>
      <c r="I9" s="153">
        <v>5452198337.1499996</v>
      </c>
      <c r="J9" s="154">
        <v>30.245886485487151</v>
      </c>
    </row>
    <row r="10" spans="2:10">
      <c r="B10" s="152">
        <v>44525</v>
      </c>
      <c r="C10" s="152">
        <v>44526</v>
      </c>
      <c r="D10" s="152">
        <v>45170</v>
      </c>
      <c r="E10" s="153">
        <v>1328950</v>
      </c>
      <c r="F10" s="154">
        <v>8.3000000000000004E-2</v>
      </c>
      <c r="G10" s="154">
        <v>8.3000000000000004E-2</v>
      </c>
      <c r="H10" s="153">
        <v>317018</v>
      </c>
      <c r="I10" s="153">
        <v>3526776539.5299997</v>
      </c>
      <c r="J10" s="154">
        <v>23.854772564806805</v>
      </c>
    </row>
    <row r="11" spans="2:10">
      <c r="B11" s="152" t="s">
        <v>30</v>
      </c>
      <c r="C11" s="152" t="s">
        <v>30</v>
      </c>
      <c r="D11" s="152" t="s">
        <v>30</v>
      </c>
      <c r="E11" s="153" t="s">
        <v>30</v>
      </c>
      <c r="F11" s="154" t="s">
        <v>30</v>
      </c>
      <c r="G11" s="154" t="s">
        <v>30</v>
      </c>
      <c r="H11" s="153" t="s">
        <v>30</v>
      </c>
      <c r="I11" s="153" t="s">
        <v>30</v>
      </c>
      <c r="J11" s="154"/>
    </row>
    <row r="12" spans="2:10">
      <c r="B12" s="101" t="s">
        <v>30</v>
      </c>
      <c r="C12" s="101" t="s">
        <v>30</v>
      </c>
      <c r="D12" s="101">
        <v>46631</v>
      </c>
      <c r="E12" s="102">
        <v>6745027</v>
      </c>
      <c r="F12" s="103">
        <v>0.2802410956496218</v>
      </c>
      <c r="G12" s="103">
        <v>0.2802410956496218</v>
      </c>
      <c r="H12" s="102">
        <v>3763564</v>
      </c>
      <c r="I12" s="102">
        <v>41177784905.360001</v>
      </c>
      <c r="J12" s="103">
        <v>55.797612077757428</v>
      </c>
    </row>
    <row r="13" spans="2:10">
      <c r="B13" s="152">
        <v>44504</v>
      </c>
      <c r="C13" s="152">
        <v>44505</v>
      </c>
      <c r="D13" s="152">
        <v>46631</v>
      </c>
      <c r="E13" s="153">
        <v>1743202</v>
      </c>
      <c r="F13" s="154">
        <v>0.28399999999999997</v>
      </c>
      <c r="G13" s="154">
        <v>0.28399999999999997</v>
      </c>
      <c r="H13" s="153">
        <v>714300</v>
      </c>
      <c r="I13" s="153">
        <v>7796092328.6999998</v>
      </c>
      <c r="J13" s="154">
        <v>40.976318292429681</v>
      </c>
    </row>
    <row r="14" spans="2:10">
      <c r="B14" s="152">
        <v>44511</v>
      </c>
      <c r="C14" s="152">
        <v>44512</v>
      </c>
      <c r="D14" s="152">
        <v>46631</v>
      </c>
      <c r="E14" s="153">
        <v>1765975</v>
      </c>
      <c r="F14" s="154">
        <v>0.28000000000000003</v>
      </c>
      <c r="G14" s="154">
        <v>0.28000000000000003</v>
      </c>
      <c r="H14" s="153">
        <v>1093369</v>
      </c>
      <c r="I14" s="153">
        <v>11954261746.219999</v>
      </c>
      <c r="J14" s="154">
        <v>61.913050864253464</v>
      </c>
    </row>
    <row r="15" spans="2:10">
      <c r="B15" s="152">
        <v>44518</v>
      </c>
      <c r="C15" s="152">
        <v>44519</v>
      </c>
      <c r="D15" s="152">
        <v>46631</v>
      </c>
      <c r="E15" s="153">
        <v>1752300</v>
      </c>
      <c r="F15" s="154">
        <v>0.28039999999999998</v>
      </c>
      <c r="G15" s="154">
        <v>0.28039999999999998</v>
      </c>
      <c r="H15" s="153">
        <v>1017870</v>
      </c>
      <c r="I15" s="153">
        <v>11142066401.050001</v>
      </c>
      <c r="J15" s="154">
        <v>58.087656223249439</v>
      </c>
    </row>
    <row r="16" spans="2:10">
      <c r="B16" s="152">
        <v>44525</v>
      </c>
      <c r="C16" s="152">
        <v>44526</v>
      </c>
      <c r="D16" s="152">
        <v>46631</v>
      </c>
      <c r="E16" s="153">
        <v>1483550</v>
      </c>
      <c r="F16" s="154">
        <v>0.27750000000000002</v>
      </c>
      <c r="G16" s="154">
        <v>0.27750000000000002</v>
      </c>
      <c r="H16" s="153">
        <v>938025</v>
      </c>
      <c r="I16" s="153">
        <v>10285364429.390001</v>
      </c>
      <c r="J16" s="154">
        <v>63.228404839742517</v>
      </c>
    </row>
    <row r="17" spans="2:10">
      <c r="B17" s="152" t="s">
        <v>30</v>
      </c>
      <c r="C17" s="152" t="s">
        <v>30</v>
      </c>
      <c r="D17" s="152" t="s">
        <v>30</v>
      </c>
      <c r="E17" s="153" t="s">
        <v>30</v>
      </c>
      <c r="F17" s="154" t="s">
        <v>30</v>
      </c>
      <c r="G17" s="154" t="s">
        <v>30</v>
      </c>
      <c r="H17" s="153" t="s">
        <v>30</v>
      </c>
      <c r="I17" s="153" t="s">
        <v>30</v>
      </c>
      <c r="J17" s="154"/>
    </row>
    <row r="18" spans="2:10">
      <c r="B18" s="108" t="s">
        <v>10</v>
      </c>
      <c r="C18" s="108" t="s">
        <v>30</v>
      </c>
      <c r="D18" s="108"/>
      <c r="E18" s="109">
        <v>20675000</v>
      </c>
      <c r="F18" s="110" t="s">
        <v>30</v>
      </c>
      <c r="G18" s="110" t="s">
        <v>30</v>
      </c>
      <c r="H18" s="109">
        <v>18625049</v>
      </c>
      <c r="I18" s="109">
        <v>14834767466.16</v>
      </c>
      <c r="J18" s="110">
        <v>90.084880290205561</v>
      </c>
    </row>
    <row r="19" spans="2:10">
      <c r="B19" s="101" t="s">
        <v>30</v>
      </c>
      <c r="C19" s="101" t="s">
        <v>30</v>
      </c>
      <c r="D19" s="101">
        <v>44652</v>
      </c>
      <c r="E19" s="102">
        <v>2687500</v>
      </c>
      <c r="F19" s="103">
        <v>10.046209382819436</v>
      </c>
      <c r="G19" s="103">
        <v>10.049104647072733</v>
      </c>
      <c r="H19" s="102">
        <v>2200000</v>
      </c>
      <c r="I19" s="102">
        <v>2123165531.28</v>
      </c>
      <c r="J19" s="103">
        <v>81.860465116279073</v>
      </c>
    </row>
    <row r="20" spans="2:10">
      <c r="B20" s="152">
        <v>44504</v>
      </c>
      <c r="C20" s="152">
        <v>44505</v>
      </c>
      <c r="D20" s="152">
        <v>44652</v>
      </c>
      <c r="E20" s="153">
        <v>150000</v>
      </c>
      <c r="F20" s="154">
        <v>9.8585999999999991</v>
      </c>
      <c r="G20" s="154">
        <v>9.8623999999999992</v>
      </c>
      <c r="H20" s="153">
        <v>150000</v>
      </c>
      <c r="I20" s="153">
        <v>144398641.33000001</v>
      </c>
      <c r="J20" s="154">
        <v>100</v>
      </c>
    </row>
    <row r="21" spans="2:10">
      <c r="B21" s="152">
        <v>44504</v>
      </c>
      <c r="C21" s="152">
        <v>44508</v>
      </c>
      <c r="D21" s="152">
        <v>44652</v>
      </c>
      <c r="E21" s="153">
        <v>37500</v>
      </c>
      <c r="F21" s="154">
        <v>9.8585999999999991</v>
      </c>
      <c r="G21" s="154">
        <v>9.8585999999999991</v>
      </c>
      <c r="H21" s="153">
        <v>0</v>
      </c>
      <c r="I21" s="153">
        <v>0</v>
      </c>
      <c r="J21" s="154">
        <v>0</v>
      </c>
    </row>
    <row r="22" spans="2:10">
      <c r="B22" s="152">
        <v>44518</v>
      </c>
      <c r="C22" s="152">
        <v>44519</v>
      </c>
      <c r="D22" s="152">
        <v>44652</v>
      </c>
      <c r="E22" s="153">
        <v>2000000</v>
      </c>
      <c r="F22" s="154">
        <v>10.059900000000001</v>
      </c>
      <c r="G22" s="154">
        <v>10.062799999999999</v>
      </c>
      <c r="H22" s="153">
        <v>2000000</v>
      </c>
      <c r="I22" s="153">
        <v>1930486355</v>
      </c>
      <c r="J22" s="154">
        <v>100</v>
      </c>
    </row>
    <row r="23" spans="2:10">
      <c r="B23" s="152">
        <v>44518</v>
      </c>
      <c r="C23" s="152">
        <v>44522</v>
      </c>
      <c r="D23" s="152">
        <v>44652</v>
      </c>
      <c r="E23" s="153">
        <v>500000</v>
      </c>
      <c r="F23" s="154">
        <v>10.059900000000001</v>
      </c>
      <c r="G23" s="154">
        <v>10.059900000000001</v>
      </c>
      <c r="H23" s="153">
        <v>50000</v>
      </c>
      <c r="I23" s="153">
        <v>48280534.950000003</v>
      </c>
      <c r="J23" s="154">
        <v>10</v>
      </c>
    </row>
    <row r="24" spans="2:10">
      <c r="B24" s="152" t="s">
        <v>30</v>
      </c>
      <c r="C24" s="152" t="s">
        <v>30</v>
      </c>
      <c r="D24" s="152" t="s">
        <v>30</v>
      </c>
      <c r="E24" s="153" t="s">
        <v>30</v>
      </c>
      <c r="F24" s="154" t="s">
        <v>30</v>
      </c>
      <c r="G24" s="154" t="s">
        <v>30</v>
      </c>
      <c r="H24" s="153" t="s">
        <v>30</v>
      </c>
      <c r="I24" s="153" t="s">
        <v>30</v>
      </c>
      <c r="J24" s="154"/>
    </row>
    <row r="25" spans="2:10">
      <c r="B25" s="101" t="s">
        <v>30</v>
      </c>
      <c r="C25" s="101" t="s">
        <v>30</v>
      </c>
      <c r="D25" s="101">
        <v>44835</v>
      </c>
      <c r="E25" s="102">
        <v>1287500</v>
      </c>
      <c r="F25" s="103">
        <v>11.786139567945394</v>
      </c>
      <c r="G25" s="103">
        <v>11.789659931777546</v>
      </c>
      <c r="H25" s="102">
        <v>1162500</v>
      </c>
      <c r="I25" s="102">
        <v>1055215345.6800001</v>
      </c>
      <c r="J25" s="103">
        <v>90.291262135922338</v>
      </c>
    </row>
    <row r="26" spans="2:10">
      <c r="B26" s="152">
        <v>44497</v>
      </c>
      <c r="C26" s="152">
        <v>44501</v>
      </c>
      <c r="D26" s="152">
        <v>44835</v>
      </c>
      <c r="E26" s="153">
        <v>37500</v>
      </c>
      <c r="F26" s="154">
        <v>11.3636</v>
      </c>
      <c r="G26" s="154">
        <v>11.3636</v>
      </c>
      <c r="H26" s="153">
        <v>0</v>
      </c>
      <c r="I26" s="153">
        <v>0</v>
      </c>
      <c r="J26" s="154">
        <v>0</v>
      </c>
    </row>
    <row r="27" spans="2:10">
      <c r="B27" s="152">
        <v>44511</v>
      </c>
      <c r="C27" s="152">
        <v>44512</v>
      </c>
      <c r="D27" s="152">
        <v>44835</v>
      </c>
      <c r="E27" s="153">
        <v>500000</v>
      </c>
      <c r="F27" s="154">
        <v>11.7408</v>
      </c>
      <c r="G27" s="154">
        <v>11.749000000000001</v>
      </c>
      <c r="H27" s="153">
        <v>500000</v>
      </c>
      <c r="I27" s="153">
        <v>453017309.51999998</v>
      </c>
      <c r="J27" s="154">
        <v>100</v>
      </c>
    </row>
    <row r="28" spans="2:10">
      <c r="B28" s="152">
        <v>44511</v>
      </c>
      <c r="C28" s="152">
        <v>44516</v>
      </c>
      <c r="D28" s="152">
        <v>44835</v>
      </c>
      <c r="E28" s="153">
        <v>125000</v>
      </c>
      <c r="F28" s="154">
        <v>11.7408</v>
      </c>
      <c r="G28" s="154">
        <v>11.7408</v>
      </c>
      <c r="H28" s="153">
        <v>37500</v>
      </c>
      <c r="I28" s="153">
        <v>33991291.950000003</v>
      </c>
      <c r="J28" s="154">
        <v>30</v>
      </c>
    </row>
    <row r="29" spans="2:10">
      <c r="B29" s="152">
        <v>44525</v>
      </c>
      <c r="C29" s="152">
        <v>44526</v>
      </c>
      <c r="D29" s="152">
        <v>44835</v>
      </c>
      <c r="E29" s="153">
        <v>500000</v>
      </c>
      <c r="F29" s="154">
        <v>11.824999999999999</v>
      </c>
      <c r="G29" s="154">
        <v>11.824999999999999</v>
      </c>
      <c r="H29" s="153">
        <v>500000</v>
      </c>
      <c r="I29" s="153">
        <v>454525069</v>
      </c>
      <c r="J29" s="154">
        <v>100</v>
      </c>
    </row>
    <row r="30" spans="2:10">
      <c r="B30" s="152">
        <v>44525</v>
      </c>
      <c r="C30" s="152">
        <v>44529</v>
      </c>
      <c r="D30" s="152">
        <v>44835</v>
      </c>
      <c r="E30" s="153">
        <v>125000</v>
      </c>
      <c r="F30" s="154">
        <v>11.824999999999999</v>
      </c>
      <c r="G30" s="154">
        <v>11.824999999999999</v>
      </c>
      <c r="H30" s="153">
        <v>125000</v>
      </c>
      <c r="I30" s="153">
        <v>113681675.20999999</v>
      </c>
      <c r="J30" s="154">
        <v>100</v>
      </c>
    </row>
    <row r="31" spans="2:10">
      <c r="B31" s="152" t="s">
        <v>30</v>
      </c>
      <c r="C31" s="152" t="s">
        <v>30</v>
      </c>
      <c r="D31" s="152" t="s">
        <v>30</v>
      </c>
      <c r="E31" s="153" t="s">
        <v>30</v>
      </c>
      <c r="F31" s="154" t="s">
        <v>30</v>
      </c>
      <c r="G31" s="154" t="s">
        <v>30</v>
      </c>
      <c r="H31" s="153" t="s">
        <v>30</v>
      </c>
      <c r="I31" s="153" t="s">
        <v>30</v>
      </c>
      <c r="J31" s="154"/>
    </row>
    <row r="32" spans="2:10">
      <c r="B32" s="101" t="s">
        <v>30</v>
      </c>
      <c r="C32" s="101" t="s">
        <v>30</v>
      </c>
      <c r="D32" s="101">
        <v>45108</v>
      </c>
      <c r="E32" s="102">
        <v>7725000</v>
      </c>
      <c r="F32" s="103">
        <v>12.190233931366098</v>
      </c>
      <c r="G32" s="103">
        <v>12.195043028710927</v>
      </c>
      <c r="H32" s="102">
        <v>7095565</v>
      </c>
      <c r="I32" s="102">
        <v>5898543545.0500002</v>
      </c>
      <c r="J32" s="103">
        <v>91.851974110032359</v>
      </c>
    </row>
    <row r="33" spans="2:10">
      <c r="B33" s="152">
        <v>44497</v>
      </c>
      <c r="C33" s="152">
        <v>44501</v>
      </c>
      <c r="D33" s="152">
        <v>45108</v>
      </c>
      <c r="E33" s="153">
        <v>37500</v>
      </c>
      <c r="F33" s="154">
        <v>12.041499999999999</v>
      </c>
      <c r="G33" s="154">
        <v>12.041499999999999</v>
      </c>
      <c r="H33" s="153">
        <v>0</v>
      </c>
      <c r="I33" s="153">
        <v>0</v>
      </c>
      <c r="J33" s="154">
        <v>0</v>
      </c>
    </row>
    <row r="34" spans="2:10">
      <c r="B34" s="152">
        <v>44504</v>
      </c>
      <c r="C34" s="152">
        <v>44505</v>
      </c>
      <c r="D34" s="152">
        <v>45108</v>
      </c>
      <c r="E34" s="153">
        <v>150000</v>
      </c>
      <c r="F34" s="154">
        <v>12.2056</v>
      </c>
      <c r="G34" s="154">
        <v>12.2089</v>
      </c>
      <c r="H34" s="153">
        <v>150000</v>
      </c>
      <c r="I34" s="153">
        <v>124086850.15000001</v>
      </c>
      <c r="J34" s="154">
        <v>100</v>
      </c>
    </row>
    <row r="35" spans="2:10">
      <c r="B35" s="152">
        <v>44504</v>
      </c>
      <c r="C35" s="152">
        <v>44508</v>
      </c>
      <c r="D35" s="152">
        <v>45108</v>
      </c>
      <c r="E35" s="153">
        <v>37500</v>
      </c>
      <c r="F35" s="154">
        <v>12.2056</v>
      </c>
      <c r="G35" s="154">
        <v>12.2056</v>
      </c>
      <c r="H35" s="153">
        <v>0</v>
      </c>
      <c r="I35" s="153">
        <v>0</v>
      </c>
      <c r="J35" s="154">
        <v>0</v>
      </c>
    </row>
    <row r="36" spans="2:10">
      <c r="B36" s="152">
        <v>44511</v>
      </c>
      <c r="C36" s="152">
        <v>44512</v>
      </c>
      <c r="D36" s="152">
        <v>45108</v>
      </c>
      <c r="E36" s="153">
        <v>1500000</v>
      </c>
      <c r="F36" s="154">
        <v>12.098699999999999</v>
      </c>
      <c r="G36" s="154">
        <v>12.104900000000001</v>
      </c>
      <c r="H36" s="153">
        <v>1500000</v>
      </c>
      <c r="I36" s="153">
        <v>1245636625.0999999</v>
      </c>
      <c r="J36" s="154">
        <v>100</v>
      </c>
    </row>
    <row r="37" spans="2:10">
      <c r="B37" s="152">
        <v>44511</v>
      </c>
      <c r="C37" s="152">
        <v>44516</v>
      </c>
      <c r="D37" s="152">
        <v>45108</v>
      </c>
      <c r="E37" s="153">
        <v>375000</v>
      </c>
      <c r="F37" s="154">
        <v>12.098699999999999</v>
      </c>
      <c r="G37" s="154">
        <v>12.098699999999999</v>
      </c>
      <c r="H37" s="153">
        <v>136500</v>
      </c>
      <c r="I37" s="153">
        <v>113404458.37</v>
      </c>
      <c r="J37" s="154">
        <v>36.4</v>
      </c>
    </row>
    <row r="38" spans="2:10">
      <c r="B38" s="152">
        <v>44518</v>
      </c>
      <c r="C38" s="152">
        <v>44519</v>
      </c>
      <c r="D38" s="152">
        <v>45108</v>
      </c>
      <c r="E38" s="153">
        <v>2000000</v>
      </c>
      <c r="F38" s="154">
        <v>12.282500000000001</v>
      </c>
      <c r="G38" s="154">
        <v>12.2874</v>
      </c>
      <c r="H38" s="153">
        <v>1750000</v>
      </c>
      <c r="I38" s="153">
        <v>1452042196.2</v>
      </c>
      <c r="J38" s="154">
        <v>87.5</v>
      </c>
    </row>
    <row r="39" spans="2:10">
      <c r="B39" s="152">
        <v>44518</v>
      </c>
      <c r="C39" s="152">
        <v>44522</v>
      </c>
      <c r="D39" s="152">
        <v>45108</v>
      </c>
      <c r="E39" s="153">
        <v>500000</v>
      </c>
      <c r="F39" s="154">
        <v>12.282500000000001</v>
      </c>
      <c r="G39" s="154">
        <v>12.282500000000001</v>
      </c>
      <c r="H39" s="153">
        <v>500000</v>
      </c>
      <c r="I39" s="153">
        <v>415060413</v>
      </c>
      <c r="J39" s="154">
        <v>100</v>
      </c>
    </row>
    <row r="40" spans="2:10">
      <c r="B40" s="152">
        <v>44525</v>
      </c>
      <c r="C40" s="152">
        <v>44526</v>
      </c>
      <c r="D40" s="152">
        <v>45108</v>
      </c>
      <c r="E40" s="153">
        <v>2500000</v>
      </c>
      <c r="F40" s="154">
        <v>12.1707</v>
      </c>
      <c r="G40" s="154">
        <v>12.177</v>
      </c>
      <c r="H40" s="153">
        <v>2500000</v>
      </c>
      <c r="I40" s="153">
        <v>2082417406.0899999</v>
      </c>
      <c r="J40" s="154">
        <v>100</v>
      </c>
    </row>
    <row r="41" spans="2:10">
      <c r="B41" s="152">
        <v>44525</v>
      </c>
      <c r="C41" s="152">
        <v>44529</v>
      </c>
      <c r="D41" s="152">
        <v>45108</v>
      </c>
      <c r="E41" s="153">
        <v>625000</v>
      </c>
      <c r="F41" s="154">
        <v>12.1707</v>
      </c>
      <c r="G41" s="154">
        <v>12.1707</v>
      </c>
      <c r="H41" s="153">
        <v>559065</v>
      </c>
      <c r="I41" s="153">
        <v>465895596.13999999</v>
      </c>
      <c r="J41" s="154">
        <v>89.450400000000002</v>
      </c>
    </row>
    <row r="42" spans="2:10">
      <c r="B42" s="152" t="s">
        <v>30</v>
      </c>
      <c r="C42" s="152" t="s">
        <v>30</v>
      </c>
      <c r="D42" s="152" t="s">
        <v>30</v>
      </c>
      <c r="E42" s="153" t="s">
        <v>30</v>
      </c>
      <c r="F42" s="154" t="s">
        <v>30</v>
      </c>
      <c r="G42" s="154" t="s">
        <v>30</v>
      </c>
      <c r="H42" s="153" t="s">
        <v>30</v>
      </c>
      <c r="I42" s="153" t="s">
        <v>30</v>
      </c>
      <c r="J42" s="154"/>
    </row>
    <row r="43" spans="2:10">
      <c r="B43" s="101" t="s">
        <v>30</v>
      </c>
      <c r="C43" s="101" t="s">
        <v>30</v>
      </c>
      <c r="D43" s="101">
        <v>45658</v>
      </c>
      <c r="E43" s="102">
        <v>8975000</v>
      </c>
      <c r="F43" s="103">
        <v>11.900120464932337</v>
      </c>
      <c r="G43" s="103">
        <v>11.908574615879703</v>
      </c>
      <c r="H43" s="102">
        <v>8166984</v>
      </c>
      <c r="I43" s="102">
        <v>5757843044.1499996</v>
      </c>
      <c r="J43" s="103">
        <v>90.997036211699168</v>
      </c>
    </row>
    <row r="44" spans="2:10">
      <c r="B44" s="152">
        <v>44497</v>
      </c>
      <c r="C44" s="152">
        <v>44501</v>
      </c>
      <c r="D44" s="152">
        <v>45658</v>
      </c>
      <c r="E44" s="153">
        <v>37500</v>
      </c>
      <c r="F44" s="154">
        <v>11.999499999999999</v>
      </c>
      <c r="G44" s="154">
        <v>11.999499999999999</v>
      </c>
      <c r="H44" s="153">
        <v>12000</v>
      </c>
      <c r="I44" s="153">
        <v>8385435.3600000003</v>
      </c>
      <c r="J44" s="154">
        <v>32</v>
      </c>
    </row>
    <row r="45" spans="2:10">
      <c r="B45" s="152">
        <v>44504</v>
      </c>
      <c r="C45" s="152">
        <v>44505</v>
      </c>
      <c r="D45" s="152">
        <v>45658</v>
      </c>
      <c r="E45" s="153">
        <v>150000</v>
      </c>
      <c r="F45" s="154">
        <v>12.037100000000001</v>
      </c>
      <c r="G45" s="154">
        <v>12.0374</v>
      </c>
      <c r="H45" s="153">
        <v>150000</v>
      </c>
      <c r="I45" s="153">
        <v>104848300.09999999</v>
      </c>
      <c r="J45" s="154">
        <v>100</v>
      </c>
    </row>
    <row r="46" spans="2:10">
      <c r="B46" s="152">
        <v>44504</v>
      </c>
      <c r="C46" s="152">
        <v>44508</v>
      </c>
      <c r="D46" s="152">
        <v>45658</v>
      </c>
      <c r="E46" s="153">
        <v>37500</v>
      </c>
      <c r="F46" s="154">
        <v>12.037100000000001</v>
      </c>
      <c r="G46" s="154">
        <v>12.037100000000001</v>
      </c>
      <c r="H46" s="153">
        <v>8000</v>
      </c>
      <c r="I46" s="153">
        <v>5594442.7599999998</v>
      </c>
      <c r="J46" s="154">
        <v>21.333333333333336</v>
      </c>
    </row>
    <row r="47" spans="2:10">
      <c r="B47" s="152">
        <v>44511</v>
      </c>
      <c r="C47" s="152">
        <v>44512</v>
      </c>
      <c r="D47" s="152">
        <v>45658</v>
      </c>
      <c r="E47" s="153">
        <v>1500000</v>
      </c>
      <c r="F47" s="154">
        <v>11.6729</v>
      </c>
      <c r="G47" s="154">
        <v>11.696899999999999</v>
      </c>
      <c r="H47" s="153">
        <v>1500000</v>
      </c>
      <c r="I47" s="153">
        <v>1061618225.72</v>
      </c>
      <c r="J47" s="154">
        <v>100</v>
      </c>
    </row>
    <row r="48" spans="2:10">
      <c r="B48" s="152">
        <v>44511</v>
      </c>
      <c r="C48" s="152">
        <v>44516</v>
      </c>
      <c r="D48" s="152">
        <v>45658</v>
      </c>
      <c r="E48" s="153">
        <v>375000</v>
      </c>
      <c r="F48" s="154">
        <v>11.6729</v>
      </c>
      <c r="G48" s="154">
        <v>11.6729</v>
      </c>
      <c r="H48" s="153">
        <v>84210</v>
      </c>
      <c r="I48" s="153">
        <v>59625450.740000002</v>
      </c>
      <c r="J48" s="154">
        <v>22.456</v>
      </c>
    </row>
    <row r="49" spans="2:10">
      <c r="B49" s="152">
        <v>44518</v>
      </c>
      <c r="C49" s="152">
        <v>44519</v>
      </c>
      <c r="D49" s="152">
        <v>45658</v>
      </c>
      <c r="E49" s="153">
        <v>2000000</v>
      </c>
      <c r="F49" s="154">
        <v>12.079000000000001</v>
      </c>
      <c r="G49" s="154">
        <v>12.084899999999999</v>
      </c>
      <c r="H49" s="153">
        <v>2000000</v>
      </c>
      <c r="I49" s="153">
        <v>1402031102.5699999</v>
      </c>
      <c r="J49" s="154">
        <v>100</v>
      </c>
    </row>
    <row r="50" spans="2:10">
      <c r="B50" s="152">
        <v>44518</v>
      </c>
      <c r="C50" s="152">
        <v>44522</v>
      </c>
      <c r="D50" s="152">
        <v>45658</v>
      </c>
      <c r="E50" s="153">
        <v>500000</v>
      </c>
      <c r="F50" s="154">
        <v>12.079000000000001</v>
      </c>
      <c r="G50" s="154">
        <v>12.079000000000001</v>
      </c>
      <c r="H50" s="153">
        <v>499997</v>
      </c>
      <c r="I50" s="153">
        <v>350664629.48000002</v>
      </c>
      <c r="J50" s="154">
        <v>99.999400000000009</v>
      </c>
    </row>
    <row r="51" spans="2:10">
      <c r="B51" s="152">
        <v>44525</v>
      </c>
      <c r="C51" s="152">
        <v>44526</v>
      </c>
      <c r="D51" s="152">
        <v>45658</v>
      </c>
      <c r="E51" s="153">
        <v>3500000</v>
      </c>
      <c r="F51" s="154">
        <v>11.873100000000001</v>
      </c>
      <c r="G51" s="154">
        <v>11.879899999999999</v>
      </c>
      <c r="H51" s="153">
        <v>3100000</v>
      </c>
      <c r="I51" s="153">
        <v>2190499825.5900002</v>
      </c>
      <c r="J51" s="154">
        <v>88.571428571428569</v>
      </c>
    </row>
    <row r="52" spans="2:10">
      <c r="B52" s="152">
        <v>44525</v>
      </c>
      <c r="C52" s="152">
        <v>44529</v>
      </c>
      <c r="D52" s="152">
        <v>45658</v>
      </c>
      <c r="E52" s="153">
        <v>875000</v>
      </c>
      <c r="F52" s="154">
        <v>11.873100000000001</v>
      </c>
      <c r="G52" s="154">
        <v>11.873100000000001</v>
      </c>
      <c r="H52" s="153">
        <v>812777</v>
      </c>
      <c r="I52" s="153">
        <v>574575631.83000004</v>
      </c>
      <c r="J52" s="154">
        <v>92.888800000000003</v>
      </c>
    </row>
    <row r="53" spans="2:10">
      <c r="B53" s="152" t="s">
        <v>30</v>
      </c>
      <c r="C53" s="152" t="s">
        <v>30</v>
      </c>
      <c r="D53" s="152" t="s">
        <v>30</v>
      </c>
      <c r="E53" s="153" t="s">
        <v>30</v>
      </c>
      <c r="F53" s="154" t="s">
        <v>30</v>
      </c>
      <c r="G53" s="154" t="s">
        <v>30</v>
      </c>
      <c r="H53" s="153" t="s">
        <v>30</v>
      </c>
      <c r="I53" s="153" t="s">
        <v>30</v>
      </c>
      <c r="J53" s="154"/>
    </row>
    <row r="54" spans="2:10">
      <c r="B54" s="108" t="s">
        <v>11</v>
      </c>
      <c r="C54" s="108" t="s">
        <v>30</v>
      </c>
      <c r="D54" s="108"/>
      <c r="E54" s="109">
        <v>4962500</v>
      </c>
      <c r="F54" s="110" t="s">
        <v>30</v>
      </c>
      <c r="G54" s="110" t="s">
        <v>30</v>
      </c>
      <c r="H54" s="109">
        <v>4320830</v>
      </c>
      <c r="I54" s="109">
        <v>16988168455.27</v>
      </c>
      <c r="J54" s="110">
        <v>87.069622166246859</v>
      </c>
    </row>
    <row r="55" spans="2:10">
      <c r="B55" s="101" t="s">
        <v>30</v>
      </c>
      <c r="C55" s="101" t="s">
        <v>30</v>
      </c>
      <c r="D55" s="101">
        <v>45519</v>
      </c>
      <c r="E55" s="102">
        <v>562500</v>
      </c>
      <c r="F55" s="103">
        <v>5.4138915976053275</v>
      </c>
      <c r="G55" s="103">
        <v>5.4138915976053275</v>
      </c>
      <c r="H55" s="102">
        <v>550498</v>
      </c>
      <c r="I55" s="102">
        <v>2115522686.1199999</v>
      </c>
      <c r="J55" s="103">
        <v>97.866311111111116</v>
      </c>
    </row>
    <row r="56" spans="2:10">
      <c r="B56" s="152">
        <v>44509</v>
      </c>
      <c r="C56" s="152">
        <v>44510</v>
      </c>
      <c r="D56" s="152">
        <v>45519</v>
      </c>
      <c r="E56" s="153">
        <v>187500</v>
      </c>
      <c r="F56" s="154">
        <v>5.3470000000000004</v>
      </c>
      <c r="G56" s="154">
        <v>5.3470000000000004</v>
      </c>
      <c r="H56" s="153">
        <v>175499</v>
      </c>
      <c r="I56" s="153">
        <v>671536030.55999994</v>
      </c>
      <c r="J56" s="154">
        <v>93.599466666666657</v>
      </c>
    </row>
    <row r="57" spans="2:10">
      <c r="B57" s="152">
        <v>44523</v>
      </c>
      <c r="C57" s="152">
        <v>44524</v>
      </c>
      <c r="D57" s="152">
        <v>45519</v>
      </c>
      <c r="E57" s="153">
        <v>375000</v>
      </c>
      <c r="F57" s="154">
        <v>5.4450000000000003</v>
      </c>
      <c r="G57" s="154">
        <v>5.4450000000000003</v>
      </c>
      <c r="H57" s="153">
        <v>374999</v>
      </c>
      <c r="I57" s="153">
        <v>1443986655.5599999</v>
      </c>
      <c r="J57" s="154">
        <v>99.999733333333324</v>
      </c>
    </row>
    <row r="58" spans="2:10">
      <c r="B58" s="152" t="s">
        <v>30</v>
      </c>
      <c r="C58" s="152" t="s">
        <v>30</v>
      </c>
      <c r="D58" s="152" t="s">
        <v>30</v>
      </c>
      <c r="E58" s="153" t="s">
        <v>30</v>
      </c>
      <c r="F58" s="154" t="s">
        <v>30</v>
      </c>
      <c r="G58" s="154" t="s">
        <v>30</v>
      </c>
      <c r="H58" s="153" t="s">
        <v>30</v>
      </c>
      <c r="I58" s="153" t="s">
        <v>30</v>
      </c>
      <c r="J58" s="154"/>
    </row>
    <row r="59" spans="2:10">
      <c r="B59" s="101" t="s">
        <v>30</v>
      </c>
      <c r="C59" s="101" t="s">
        <v>30</v>
      </c>
      <c r="D59" s="101">
        <v>46249</v>
      </c>
      <c r="E59" s="102">
        <v>1312500</v>
      </c>
      <c r="F59" s="103">
        <v>5.2584148978708116</v>
      </c>
      <c r="G59" s="103">
        <v>5.2584148978708116</v>
      </c>
      <c r="H59" s="102">
        <v>1050947</v>
      </c>
      <c r="I59" s="102">
        <v>4095064405.2600002</v>
      </c>
      <c r="J59" s="103">
        <v>80.072152380952375</v>
      </c>
    </row>
    <row r="60" spans="2:10">
      <c r="B60" s="152">
        <v>44501</v>
      </c>
      <c r="C60" s="152">
        <v>44503</v>
      </c>
      <c r="D60" s="152">
        <v>46249</v>
      </c>
      <c r="E60" s="153">
        <v>62500</v>
      </c>
      <c r="F60" s="154">
        <v>5.5270000000000001</v>
      </c>
      <c r="G60" s="154">
        <v>5.5270000000000001</v>
      </c>
      <c r="H60" s="153">
        <v>50947</v>
      </c>
      <c r="I60" s="153">
        <v>194804506.27999997</v>
      </c>
      <c r="J60" s="154">
        <v>81.515199999999993</v>
      </c>
    </row>
    <row r="61" spans="2:10">
      <c r="B61" s="152">
        <v>44516</v>
      </c>
      <c r="C61" s="152">
        <v>44517</v>
      </c>
      <c r="D61" s="152">
        <v>46249</v>
      </c>
      <c r="E61" s="153">
        <v>1250000</v>
      </c>
      <c r="F61" s="154">
        <v>5.2450000000000001</v>
      </c>
      <c r="G61" s="154">
        <v>5.2450000000000001</v>
      </c>
      <c r="H61" s="153">
        <v>1000000</v>
      </c>
      <c r="I61" s="153">
        <v>3900259898.98</v>
      </c>
      <c r="J61" s="154">
        <v>80</v>
      </c>
    </row>
    <row r="62" spans="2:10">
      <c r="B62" s="152" t="s">
        <v>30</v>
      </c>
      <c r="C62" s="152" t="s">
        <v>30</v>
      </c>
      <c r="D62" s="152" t="s">
        <v>30</v>
      </c>
      <c r="E62" s="153" t="s">
        <v>30</v>
      </c>
      <c r="F62" s="154" t="s">
        <v>30</v>
      </c>
      <c r="G62" s="154" t="s">
        <v>30</v>
      </c>
      <c r="H62" s="153" t="s">
        <v>30</v>
      </c>
      <c r="I62" s="153" t="s">
        <v>30</v>
      </c>
      <c r="J62" s="154"/>
    </row>
    <row r="63" spans="2:10">
      <c r="B63" s="101" t="s">
        <v>30</v>
      </c>
      <c r="C63" s="101" t="s">
        <v>30</v>
      </c>
      <c r="D63" s="101">
        <v>46980</v>
      </c>
      <c r="E63" s="102">
        <v>1625000</v>
      </c>
      <c r="F63" s="103">
        <v>5.3117288253007073</v>
      </c>
      <c r="G63" s="103">
        <v>5.3117288253007073</v>
      </c>
      <c r="H63" s="102">
        <v>1586312</v>
      </c>
      <c r="I63" s="102">
        <v>6241963754.9200001</v>
      </c>
      <c r="J63" s="103">
        <v>97.619199999999992</v>
      </c>
    </row>
    <row r="64" spans="2:10">
      <c r="B64" s="152">
        <v>44509</v>
      </c>
      <c r="C64" s="152">
        <v>44510</v>
      </c>
      <c r="D64" s="152">
        <v>46980</v>
      </c>
      <c r="E64" s="153">
        <v>300000</v>
      </c>
      <c r="F64" s="154">
        <v>5.2495000000000003</v>
      </c>
      <c r="G64" s="154">
        <v>5.2495000000000003</v>
      </c>
      <c r="H64" s="153">
        <v>300000</v>
      </c>
      <c r="I64" s="153">
        <v>1176184155.28</v>
      </c>
      <c r="J64" s="154">
        <v>100</v>
      </c>
    </row>
    <row r="65" spans="2:10">
      <c r="B65" s="152">
        <v>44509</v>
      </c>
      <c r="C65" s="152">
        <v>44511</v>
      </c>
      <c r="D65" s="152">
        <v>46980</v>
      </c>
      <c r="E65" s="153">
        <v>75000</v>
      </c>
      <c r="F65" s="154">
        <v>5.2495000000000003</v>
      </c>
      <c r="G65" s="154">
        <v>5.2495000000000003</v>
      </c>
      <c r="H65" s="153">
        <v>36312</v>
      </c>
      <c r="I65" s="153">
        <v>142711512.97</v>
      </c>
      <c r="J65" s="154">
        <v>48.415999999999997</v>
      </c>
    </row>
    <row r="66" spans="2:10">
      <c r="B66" s="152">
        <v>44523</v>
      </c>
      <c r="C66" s="152">
        <v>44524</v>
      </c>
      <c r="D66" s="152">
        <v>46980</v>
      </c>
      <c r="E66" s="153">
        <v>1000000</v>
      </c>
      <c r="F66" s="154">
        <v>5.3284000000000002</v>
      </c>
      <c r="G66" s="154">
        <v>5.3284000000000002</v>
      </c>
      <c r="H66" s="153">
        <v>1000000</v>
      </c>
      <c r="I66" s="153">
        <v>3938033488.98</v>
      </c>
      <c r="J66" s="154">
        <v>100</v>
      </c>
    </row>
    <row r="67" spans="2:10">
      <c r="B67" s="152">
        <v>44523</v>
      </c>
      <c r="C67" s="152">
        <v>44525</v>
      </c>
      <c r="D67" s="152">
        <v>46980</v>
      </c>
      <c r="E67" s="153">
        <v>250000</v>
      </c>
      <c r="F67" s="154">
        <v>5.3284000000000002</v>
      </c>
      <c r="G67" s="154">
        <v>5.3284000000000002</v>
      </c>
      <c r="H67" s="153">
        <v>250000</v>
      </c>
      <c r="I67" s="153">
        <v>985034597.69000006</v>
      </c>
      <c r="J67" s="154">
        <v>100</v>
      </c>
    </row>
    <row r="68" spans="2:10">
      <c r="B68" s="152" t="s">
        <v>30</v>
      </c>
      <c r="C68" s="152" t="s">
        <v>30</v>
      </c>
      <c r="D68" s="152" t="s">
        <v>30</v>
      </c>
      <c r="E68" s="153" t="s">
        <v>30</v>
      </c>
      <c r="F68" s="154" t="s">
        <v>30</v>
      </c>
      <c r="G68" s="154" t="s">
        <v>30</v>
      </c>
      <c r="H68" s="153" t="s">
        <v>30</v>
      </c>
      <c r="I68" s="153" t="s">
        <v>30</v>
      </c>
      <c r="J68" s="154"/>
    </row>
    <row r="69" spans="2:10">
      <c r="B69" s="101" t="s">
        <v>30</v>
      </c>
      <c r="C69" s="101" t="s">
        <v>30</v>
      </c>
      <c r="D69" s="101">
        <v>47710</v>
      </c>
      <c r="E69" s="102">
        <v>1000000</v>
      </c>
      <c r="F69" s="103">
        <v>5.2765321348851097</v>
      </c>
      <c r="G69" s="103">
        <v>5.2765321348851097</v>
      </c>
      <c r="H69" s="102">
        <v>809900</v>
      </c>
      <c r="I69" s="102">
        <v>3215478603.8600001</v>
      </c>
      <c r="J69" s="103">
        <v>80.989999999999995</v>
      </c>
    </row>
    <row r="70" spans="2:10">
      <c r="B70" s="152">
        <v>44501</v>
      </c>
      <c r="C70" s="152">
        <v>44503</v>
      </c>
      <c r="D70" s="152">
        <v>47710</v>
      </c>
      <c r="E70" s="153">
        <v>50000</v>
      </c>
      <c r="F70" s="154">
        <v>5.5069999999999997</v>
      </c>
      <c r="G70" s="154">
        <v>5.5069999999999997</v>
      </c>
      <c r="H70" s="153">
        <v>50000</v>
      </c>
      <c r="I70" s="153">
        <v>193973675.52000001</v>
      </c>
      <c r="J70" s="154">
        <v>100</v>
      </c>
    </row>
    <row r="71" spans="2:10">
      <c r="B71" s="152">
        <v>44501</v>
      </c>
      <c r="C71" s="152">
        <v>44504</v>
      </c>
      <c r="D71" s="152">
        <v>47710</v>
      </c>
      <c r="E71" s="153">
        <v>12500</v>
      </c>
      <c r="F71" s="154">
        <v>5.5069999999999997</v>
      </c>
      <c r="G71" s="154">
        <v>5.5069999999999997</v>
      </c>
      <c r="H71" s="153">
        <v>8900</v>
      </c>
      <c r="I71" s="153">
        <v>34546084.509999998</v>
      </c>
      <c r="J71" s="154">
        <v>71.2</v>
      </c>
    </row>
    <row r="72" spans="2:10">
      <c r="B72" s="152">
        <v>44516</v>
      </c>
      <c r="C72" s="152">
        <v>44517</v>
      </c>
      <c r="D72" s="152">
        <v>47710</v>
      </c>
      <c r="E72" s="153">
        <v>750000</v>
      </c>
      <c r="F72" s="154">
        <v>5.2588999999999997</v>
      </c>
      <c r="G72" s="154">
        <v>5.2588999999999997</v>
      </c>
      <c r="H72" s="153">
        <v>750000</v>
      </c>
      <c r="I72" s="153">
        <v>2982979425.73</v>
      </c>
      <c r="J72" s="154">
        <v>100</v>
      </c>
    </row>
    <row r="73" spans="2:10">
      <c r="B73" s="152">
        <v>44516</v>
      </c>
      <c r="C73" s="152">
        <v>44518</v>
      </c>
      <c r="D73" s="152">
        <v>47710</v>
      </c>
      <c r="E73" s="153">
        <v>187500</v>
      </c>
      <c r="F73" s="154">
        <v>5.2588999999999997</v>
      </c>
      <c r="G73" s="154">
        <v>5.2588999999999997</v>
      </c>
      <c r="H73" s="153">
        <v>1000</v>
      </c>
      <c r="I73" s="153">
        <v>3979418.1</v>
      </c>
      <c r="J73" s="154">
        <v>0.53333333333333333</v>
      </c>
    </row>
    <row r="74" spans="2:10">
      <c r="B74" s="152" t="s">
        <v>30</v>
      </c>
      <c r="C74" s="152" t="s">
        <v>30</v>
      </c>
      <c r="D74" s="152" t="s">
        <v>30</v>
      </c>
      <c r="E74" s="153" t="s">
        <v>30</v>
      </c>
      <c r="F74" s="154" t="s">
        <v>30</v>
      </c>
      <c r="G74" s="154" t="s">
        <v>30</v>
      </c>
      <c r="H74" s="153" t="s">
        <v>30</v>
      </c>
      <c r="I74" s="153" t="s">
        <v>30</v>
      </c>
      <c r="J74" s="154"/>
    </row>
    <row r="75" spans="2:10">
      <c r="B75" s="101" t="s">
        <v>30</v>
      </c>
      <c r="C75" s="101" t="s">
        <v>30</v>
      </c>
      <c r="D75" s="101">
        <v>51363</v>
      </c>
      <c r="E75" s="102">
        <v>337500</v>
      </c>
      <c r="F75" s="103">
        <v>5.3662660219457781</v>
      </c>
      <c r="G75" s="103">
        <v>5.3662660219457781</v>
      </c>
      <c r="H75" s="102">
        <v>213997</v>
      </c>
      <c r="I75" s="102">
        <v>871586746.00999999</v>
      </c>
      <c r="J75" s="103">
        <v>63.406518518518517</v>
      </c>
    </row>
    <row r="76" spans="2:10">
      <c r="B76" s="152">
        <v>44509</v>
      </c>
      <c r="C76" s="152">
        <v>44510</v>
      </c>
      <c r="D76" s="152">
        <v>51363</v>
      </c>
      <c r="E76" s="153">
        <v>150000</v>
      </c>
      <c r="F76" s="154">
        <v>5.2778</v>
      </c>
      <c r="G76" s="154">
        <v>5.2778</v>
      </c>
      <c r="H76" s="153">
        <v>26500</v>
      </c>
      <c r="I76" s="153">
        <v>108162862.84</v>
      </c>
      <c r="J76" s="154">
        <v>17.666666666666668</v>
      </c>
    </row>
    <row r="77" spans="2:10">
      <c r="B77" s="152">
        <v>44523</v>
      </c>
      <c r="C77" s="152">
        <v>44524</v>
      </c>
      <c r="D77" s="152">
        <v>51363</v>
      </c>
      <c r="E77" s="153">
        <v>150000</v>
      </c>
      <c r="F77" s="154">
        <v>5.3788</v>
      </c>
      <c r="G77" s="154">
        <v>5.3788</v>
      </c>
      <c r="H77" s="153">
        <v>150000</v>
      </c>
      <c r="I77" s="153">
        <v>610683413.67999995</v>
      </c>
      <c r="J77" s="154">
        <v>100</v>
      </c>
    </row>
    <row r="78" spans="2:10">
      <c r="B78" s="152">
        <v>44523</v>
      </c>
      <c r="C78" s="152">
        <v>44525</v>
      </c>
      <c r="D78" s="152">
        <v>51363</v>
      </c>
      <c r="E78" s="153">
        <v>37500</v>
      </c>
      <c r="F78" s="154">
        <v>5.3788</v>
      </c>
      <c r="G78" s="154">
        <v>5.3788</v>
      </c>
      <c r="H78" s="153">
        <v>37497</v>
      </c>
      <c r="I78" s="153">
        <v>152740469.49000001</v>
      </c>
      <c r="J78" s="154">
        <v>99.992000000000004</v>
      </c>
    </row>
    <row r="79" spans="2:10">
      <c r="B79" s="152" t="s">
        <v>30</v>
      </c>
      <c r="C79" s="152" t="s">
        <v>30</v>
      </c>
      <c r="D79" s="152" t="s">
        <v>30</v>
      </c>
      <c r="E79" s="153" t="s">
        <v>30</v>
      </c>
      <c r="F79" s="154" t="s">
        <v>30</v>
      </c>
      <c r="G79" s="154" t="s">
        <v>30</v>
      </c>
      <c r="H79" s="153" t="s">
        <v>30</v>
      </c>
      <c r="I79" s="153" t="s">
        <v>30</v>
      </c>
      <c r="J79" s="154"/>
    </row>
    <row r="80" spans="2:10">
      <c r="B80" s="101" t="s">
        <v>30</v>
      </c>
      <c r="C80" s="101" t="s">
        <v>30</v>
      </c>
      <c r="D80" s="101">
        <v>56749</v>
      </c>
      <c r="E80" s="102">
        <v>125000</v>
      </c>
      <c r="F80" s="103">
        <v>5.4198379552068108</v>
      </c>
      <c r="G80" s="103">
        <v>5.4198379552068108</v>
      </c>
      <c r="H80" s="102">
        <v>109176</v>
      </c>
      <c r="I80" s="102">
        <v>448552259.10000002</v>
      </c>
      <c r="J80" s="103">
        <v>87.340800000000002</v>
      </c>
    </row>
    <row r="81" spans="2:10">
      <c r="B81" s="152">
        <v>44501</v>
      </c>
      <c r="C81" s="152">
        <v>44503</v>
      </c>
      <c r="D81" s="152">
        <v>56749</v>
      </c>
      <c r="E81" s="153">
        <v>50000</v>
      </c>
      <c r="F81" s="154">
        <v>5.5270000000000001</v>
      </c>
      <c r="G81" s="154">
        <v>5.5270000000000001</v>
      </c>
      <c r="H81" s="153">
        <v>50000</v>
      </c>
      <c r="I81" s="153">
        <v>203919832.38</v>
      </c>
      <c r="J81" s="154">
        <v>100</v>
      </c>
    </row>
    <row r="82" spans="2:10">
      <c r="B82" s="152">
        <v>44501</v>
      </c>
      <c r="C82" s="152">
        <v>44504</v>
      </c>
      <c r="D82" s="152">
        <v>56749</v>
      </c>
      <c r="E82" s="153">
        <v>12500</v>
      </c>
      <c r="F82" s="154">
        <v>5.5270000000000001</v>
      </c>
      <c r="G82" s="154">
        <v>5.5270000000000001</v>
      </c>
      <c r="H82" s="153">
        <v>9176</v>
      </c>
      <c r="I82" s="153">
        <v>37443731.539999999</v>
      </c>
      <c r="J82" s="154">
        <v>73.408000000000001</v>
      </c>
    </row>
    <row r="83" spans="2:10">
      <c r="B83" s="152">
        <v>44516</v>
      </c>
      <c r="C83" s="152">
        <v>44517</v>
      </c>
      <c r="D83" s="152">
        <v>56749</v>
      </c>
      <c r="E83" s="153">
        <v>50000</v>
      </c>
      <c r="F83" s="154">
        <v>5.2949999999999999</v>
      </c>
      <c r="G83" s="154">
        <v>5.2949999999999999</v>
      </c>
      <c r="H83" s="153">
        <v>50000</v>
      </c>
      <c r="I83" s="153">
        <v>207188695.18000001</v>
      </c>
      <c r="J83" s="154">
        <v>100</v>
      </c>
    </row>
    <row r="84" spans="2:10">
      <c r="B84" s="152">
        <v>44516</v>
      </c>
      <c r="C84" s="152">
        <v>44518</v>
      </c>
      <c r="D84" s="152">
        <v>56749</v>
      </c>
      <c r="E84" s="153">
        <v>12500</v>
      </c>
      <c r="F84" s="154">
        <v>5.2949999999999999</v>
      </c>
      <c r="G84" s="154">
        <v>5.2949999999999999</v>
      </c>
      <c r="H84" s="153">
        <v>0</v>
      </c>
      <c r="I84" s="153">
        <v>0</v>
      </c>
      <c r="J84" s="154">
        <v>0</v>
      </c>
    </row>
    <row r="85" spans="2:10">
      <c r="B85" s="152" t="s">
        <v>30</v>
      </c>
      <c r="C85" s="152" t="s">
        <v>30</v>
      </c>
      <c r="D85" s="152" t="s">
        <v>30</v>
      </c>
      <c r="E85" s="153" t="s">
        <v>30</v>
      </c>
      <c r="F85" s="154" t="s">
        <v>30</v>
      </c>
      <c r="G85" s="154" t="s">
        <v>30</v>
      </c>
      <c r="H85" s="153" t="s">
        <v>30</v>
      </c>
      <c r="I85" s="153" t="s">
        <v>30</v>
      </c>
      <c r="J85" s="154"/>
    </row>
    <row r="86" spans="2:10">
      <c r="B86" s="108" t="s">
        <v>12</v>
      </c>
      <c r="C86" s="108" t="s">
        <v>30</v>
      </c>
      <c r="D86" s="108"/>
      <c r="E86" s="109">
        <v>5212500</v>
      </c>
      <c r="F86" s="110" t="s">
        <v>30</v>
      </c>
      <c r="G86" s="110" t="s">
        <v>30</v>
      </c>
      <c r="H86" s="109">
        <v>4242999</v>
      </c>
      <c r="I86" s="109">
        <v>4098711561.8800001</v>
      </c>
      <c r="J86" s="110">
        <v>81.400460431654679</v>
      </c>
    </row>
    <row r="87" spans="2:10">
      <c r="B87" s="101" t="s">
        <v>30</v>
      </c>
      <c r="C87" s="101" t="s">
        <v>30</v>
      </c>
      <c r="D87" s="101">
        <v>46388</v>
      </c>
      <c r="E87" s="102">
        <v>2762500</v>
      </c>
      <c r="F87" s="103">
        <v>11.650875077354918</v>
      </c>
      <c r="G87" s="103">
        <v>11.660590794545733</v>
      </c>
      <c r="H87" s="102">
        <v>2165499</v>
      </c>
      <c r="I87" s="102">
        <v>2116510191.76</v>
      </c>
      <c r="J87" s="103">
        <v>78.389104072398183</v>
      </c>
    </row>
    <row r="88" spans="2:10">
      <c r="B88" s="152">
        <v>44497</v>
      </c>
      <c r="C88" s="152">
        <v>44501</v>
      </c>
      <c r="D88" s="152">
        <v>46388</v>
      </c>
      <c r="E88" s="153">
        <v>12500</v>
      </c>
      <c r="F88" s="154">
        <v>11.95</v>
      </c>
      <c r="G88" s="154">
        <v>11.95</v>
      </c>
      <c r="H88" s="153">
        <v>0</v>
      </c>
      <c r="I88" s="153">
        <v>0</v>
      </c>
      <c r="J88" s="154">
        <v>0</v>
      </c>
    </row>
    <row r="89" spans="2:10">
      <c r="B89" s="152">
        <v>44504</v>
      </c>
      <c r="C89" s="152">
        <v>44505</v>
      </c>
      <c r="D89" s="152">
        <v>46388</v>
      </c>
      <c r="E89" s="153">
        <v>50000</v>
      </c>
      <c r="F89" s="154">
        <v>11.8749</v>
      </c>
      <c r="G89" s="154">
        <v>11.8749</v>
      </c>
      <c r="H89" s="153">
        <v>50000</v>
      </c>
      <c r="I89" s="153">
        <v>48324750.049999997</v>
      </c>
      <c r="J89" s="154">
        <v>100</v>
      </c>
    </row>
    <row r="90" spans="2:10">
      <c r="B90" s="152">
        <v>44504</v>
      </c>
      <c r="C90" s="152">
        <v>44508</v>
      </c>
      <c r="D90" s="152">
        <v>46388</v>
      </c>
      <c r="E90" s="153">
        <v>12500</v>
      </c>
      <c r="F90" s="154">
        <v>11.8749</v>
      </c>
      <c r="G90" s="154">
        <v>11.8749</v>
      </c>
      <c r="H90" s="153">
        <v>0</v>
      </c>
      <c r="I90" s="153">
        <v>0</v>
      </c>
      <c r="J90" s="154">
        <v>0</v>
      </c>
    </row>
    <row r="91" spans="2:10">
      <c r="B91" s="152">
        <v>44511</v>
      </c>
      <c r="C91" s="152">
        <v>44512</v>
      </c>
      <c r="D91" s="152">
        <v>46388</v>
      </c>
      <c r="E91" s="153">
        <v>1000000</v>
      </c>
      <c r="F91" s="154">
        <v>11.417999999999999</v>
      </c>
      <c r="G91" s="154">
        <v>11.424899999999999</v>
      </c>
      <c r="H91" s="153">
        <v>1000000</v>
      </c>
      <c r="I91" s="153">
        <v>984511171.10000002</v>
      </c>
      <c r="J91" s="154">
        <v>100</v>
      </c>
    </row>
    <row r="92" spans="2:10">
      <c r="B92" s="152">
        <v>44511</v>
      </c>
      <c r="C92" s="152">
        <v>44516</v>
      </c>
      <c r="D92" s="152">
        <v>46388</v>
      </c>
      <c r="E92" s="153">
        <v>250000</v>
      </c>
      <c r="F92" s="154">
        <v>11.417999999999999</v>
      </c>
      <c r="G92" s="154">
        <v>11.417999999999999</v>
      </c>
      <c r="H92" s="153">
        <v>28000</v>
      </c>
      <c r="I92" s="153">
        <v>27578154.52</v>
      </c>
      <c r="J92" s="154">
        <v>11.200000000000001</v>
      </c>
    </row>
    <row r="93" spans="2:10">
      <c r="B93" s="152">
        <v>44518</v>
      </c>
      <c r="C93" s="152">
        <v>44519</v>
      </c>
      <c r="D93" s="152">
        <v>46388</v>
      </c>
      <c r="E93" s="153">
        <v>750000</v>
      </c>
      <c r="F93" s="154">
        <v>11.892300000000001</v>
      </c>
      <c r="G93" s="154">
        <v>11.9099</v>
      </c>
      <c r="H93" s="153">
        <v>750000</v>
      </c>
      <c r="I93" s="153">
        <v>727335329.14999998</v>
      </c>
      <c r="J93" s="154">
        <v>100</v>
      </c>
    </row>
    <row r="94" spans="2:10">
      <c r="B94" s="152">
        <v>44518</v>
      </c>
      <c r="C94" s="152">
        <v>44522</v>
      </c>
      <c r="D94" s="152">
        <v>46388</v>
      </c>
      <c r="E94" s="153">
        <v>187500</v>
      </c>
      <c r="F94" s="154">
        <v>11.892300000000001</v>
      </c>
      <c r="G94" s="154">
        <v>11.892300000000001</v>
      </c>
      <c r="H94" s="153">
        <v>187499</v>
      </c>
      <c r="I94" s="153">
        <v>181914486.78999999</v>
      </c>
      <c r="J94" s="154">
        <v>99.999466666666663</v>
      </c>
    </row>
    <row r="95" spans="2:10">
      <c r="B95" s="152">
        <v>44525</v>
      </c>
      <c r="C95" s="152">
        <v>44526</v>
      </c>
      <c r="D95" s="152">
        <v>46388</v>
      </c>
      <c r="E95" s="153">
        <v>500000</v>
      </c>
      <c r="F95" s="154">
        <v>11.6873</v>
      </c>
      <c r="G95" s="154">
        <v>11.693899999999999</v>
      </c>
      <c r="H95" s="153">
        <v>150000</v>
      </c>
      <c r="I95" s="153">
        <v>146846300.15000001</v>
      </c>
      <c r="J95" s="154">
        <v>30</v>
      </c>
    </row>
    <row r="96" spans="2:10">
      <c r="B96" s="152" t="s">
        <v>30</v>
      </c>
      <c r="C96" s="152" t="s">
        <v>30</v>
      </c>
      <c r="D96" s="152" t="s">
        <v>30</v>
      </c>
      <c r="E96" s="153" t="s">
        <v>30</v>
      </c>
      <c r="F96" s="154" t="s">
        <v>30</v>
      </c>
      <c r="G96" s="154" t="s">
        <v>30</v>
      </c>
      <c r="H96" s="153" t="s">
        <v>30</v>
      </c>
      <c r="I96" s="153" t="s">
        <v>30</v>
      </c>
      <c r="J96" s="154"/>
    </row>
    <row r="97" spans="2:10">
      <c r="B97" s="101" t="s">
        <v>30</v>
      </c>
      <c r="C97" s="101" t="s">
        <v>30</v>
      </c>
      <c r="D97" s="101">
        <v>47849</v>
      </c>
      <c r="E97" s="102">
        <v>2450000</v>
      </c>
      <c r="F97" s="103">
        <v>11.576372195861449</v>
      </c>
      <c r="G97" s="103">
        <v>11.591258598255752</v>
      </c>
      <c r="H97" s="102">
        <v>2077500</v>
      </c>
      <c r="I97" s="102">
        <v>1982201370.1200001</v>
      </c>
      <c r="J97" s="103">
        <v>84.795918367346928</v>
      </c>
    </row>
    <row r="98" spans="2:10">
      <c r="B98" s="152">
        <v>44497</v>
      </c>
      <c r="C98" s="152">
        <v>44501</v>
      </c>
      <c r="D98" s="152">
        <v>47849</v>
      </c>
      <c r="E98" s="153">
        <v>12500</v>
      </c>
      <c r="F98" s="154">
        <v>12</v>
      </c>
      <c r="G98" s="154">
        <v>12</v>
      </c>
      <c r="H98" s="153">
        <v>0</v>
      </c>
      <c r="I98" s="153">
        <v>0</v>
      </c>
      <c r="J98" s="154">
        <v>0</v>
      </c>
    </row>
    <row r="99" spans="2:10">
      <c r="B99" s="152">
        <v>44504</v>
      </c>
      <c r="C99" s="152">
        <v>44505</v>
      </c>
      <c r="D99" s="152">
        <v>47849</v>
      </c>
      <c r="E99" s="153">
        <v>50000</v>
      </c>
      <c r="F99" s="154">
        <v>11.799899999999999</v>
      </c>
      <c r="G99" s="154">
        <v>11.799899999999999</v>
      </c>
      <c r="H99" s="153">
        <v>50000</v>
      </c>
      <c r="I99" s="153">
        <v>47000450.049999997</v>
      </c>
      <c r="J99" s="154">
        <v>100</v>
      </c>
    </row>
    <row r="100" spans="2:10">
      <c r="B100" s="152">
        <v>44504</v>
      </c>
      <c r="C100" s="152">
        <v>44508</v>
      </c>
      <c r="D100" s="152">
        <v>47849</v>
      </c>
      <c r="E100" s="153">
        <v>12500</v>
      </c>
      <c r="F100" s="154">
        <v>11.799899999999999</v>
      </c>
      <c r="G100" s="154">
        <v>11.799899999999999</v>
      </c>
      <c r="H100" s="153">
        <v>0</v>
      </c>
      <c r="I100" s="153">
        <v>0</v>
      </c>
      <c r="J100" s="154">
        <v>0</v>
      </c>
    </row>
    <row r="101" spans="2:10">
      <c r="B101" s="152">
        <v>44511</v>
      </c>
      <c r="C101" s="152">
        <v>44512</v>
      </c>
      <c r="D101" s="152">
        <v>47849</v>
      </c>
      <c r="E101" s="153">
        <v>1000000</v>
      </c>
      <c r="F101" s="154">
        <v>11.394</v>
      </c>
      <c r="G101" s="154">
        <v>11.404999999999999</v>
      </c>
      <c r="H101" s="153">
        <v>1000000</v>
      </c>
      <c r="I101" s="153">
        <v>962393883.25</v>
      </c>
      <c r="J101" s="154">
        <v>100</v>
      </c>
    </row>
    <row r="102" spans="2:10">
      <c r="B102" s="152">
        <v>44511</v>
      </c>
      <c r="C102" s="152">
        <v>44516</v>
      </c>
      <c r="D102" s="152">
        <v>47849</v>
      </c>
      <c r="E102" s="153">
        <v>250000</v>
      </c>
      <c r="F102" s="154">
        <v>11.394</v>
      </c>
      <c r="G102" s="154">
        <v>11.394</v>
      </c>
      <c r="H102" s="153">
        <v>0</v>
      </c>
      <c r="I102" s="153">
        <v>0</v>
      </c>
      <c r="J102" s="154">
        <v>0</v>
      </c>
    </row>
    <row r="103" spans="2:10">
      <c r="B103" s="152">
        <v>44518</v>
      </c>
      <c r="C103" s="152">
        <v>44519</v>
      </c>
      <c r="D103" s="152">
        <v>47849</v>
      </c>
      <c r="E103" s="153">
        <v>750000</v>
      </c>
      <c r="F103" s="154">
        <v>11.7659</v>
      </c>
      <c r="G103" s="154">
        <v>11.789899999999999</v>
      </c>
      <c r="H103" s="153">
        <v>750000</v>
      </c>
      <c r="I103" s="153">
        <v>709076456.85000002</v>
      </c>
      <c r="J103" s="154">
        <v>100</v>
      </c>
    </row>
    <row r="104" spans="2:10">
      <c r="B104" s="152">
        <v>44518</v>
      </c>
      <c r="C104" s="152">
        <v>44522</v>
      </c>
      <c r="D104" s="152">
        <v>47849</v>
      </c>
      <c r="E104" s="153">
        <v>187500</v>
      </c>
      <c r="F104" s="154">
        <v>11.7659</v>
      </c>
      <c r="G104" s="154">
        <v>11.7659</v>
      </c>
      <c r="H104" s="153">
        <v>127500</v>
      </c>
      <c r="I104" s="153">
        <v>120596779.81999999</v>
      </c>
      <c r="J104" s="154">
        <v>68</v>
      </c>
    </row>
    <row r="105" spans="2:10">
      <c r="B105" s="152">
        <v>44525</v>
      </c>
      <c r="C105" s="152">
        <v>44526</v>
      </c>
      <c r="D105" s="152">
        <v>47849</v>
      </c>
      <c r="E105" s="153">
        <v>150000</v>
      </c>
      <c r="F105" s="154">
        <v>11.630599999999999</v>
      </c>
      <c r="G105" s="154">
        <v>11.6439</v>
      </c>
      <c r="H105" s="153">
        <v>150000</v>
      </c>
      <c r="I105" s="153">
        <v>143133800.15000001</v>
      </c>
      <c r="J105" s="154">
        <v>100</v>
      </c>
    </row>
    <row r="106" spans="2:10">
      <c r="B106" s="152">
        <v>44525</v>
      </c>
      <c r="C106" s="152">
        <v>44529</v>
      </c>
      <c r="D106" s="152">
        <v>47849</v>
      </c>
      <c r="E106" s="153">
        <v>37500</v>
      </c>
      <c r="F106" s="154">
        <v>11.630599999999999</v>
      </c>
      <c r="G106" s="154">
        <v>11.630599999999999</v>
      </c>
      <c r="H106" s="153">
        <v>0</v>
      </c>
      <c r="I106" s="153">
        <v>0</v>
      </c>
      <c r="J106" s="154">
        <v>0</v>
      </c>
    </row>
    <row r="107" spans="2:10">
      <c r="B107" s="152" t="s">
        <v>30</v>
      </c>
      <c r="C107" s="155" t="s">
        <v>30</v>
      </c>
      <c r="D107" s="155" t="s">
        <v>30</v>
      </c>
      <c r="E107" s="153" t="s">
        <v>30</v>
      </c>
      <c r="F107" s="154" t="s">
        <v>30</v>
      </c>
      <c r="G107" s="154" t="s">
        <v>30</v>
      </c>
      <c r="H107" s="153" t="s">
        <v>30</v>
      </c>
      <c r="I107" s="153" t="s">
        <v>30</v>
      </c>
      <c r="J107" s="154"/>
    </row>
    <row r="108" spans="2:10">
      <c r="B108" s="145" t="s">
        <v>31</v>
      </c>
      <c r="C108" s="142" t="s">
        <v>30</v>
      </c>
      <c r="D108" s="142"/>
      <c r="E108" s="142">
        <v>43787500</v>
      </c>
      <c r="F108" s="142"/>
      <c r="G108" s="142"/>
      <c r="H108" s="142">
        <v>32576360</v>
      </c>
      <c r="I108" s="142">
        <v>95127359974.890015</v>
      </c>
      <c r="J108" s="142">
        <v>74.396483014558939</v>
      </c>
    </row>
    <row r="109" spans="2:10">
      <c r="B109"/>
      <c r="C109"/>
      <c r="D109"/>
      <c r="E109"/>
      <c r="F109"/>
      <c r="G109"/>
      <c r="H109"/>
      <c r="I109"/>
      <c r="J109"/>
    </row>
    <row r="110" spans="2:10">
      <c r="B110"/>
      <c r="C110"/>
      <c r="D110"/>
      <c r="E110"/>
      <c r="F110"/>
      <c r="G110"/>
      <c r="H110"/>
      <c r="I110"/>
      <c r="J110"/>
    </row>
    <row r="111" spans="2:10">
      <c r="B111"/>
      <c r="C111"/>
      <c r="D111"/>
      <c r="E111"/>
      <c r="F111"/>
      <c r="G111"/>
      <c r="H111"/>
      <c r="I111"/>
      <c r="J111"/>
    </row>
    <row r="112" spans="2:10">
      <c r="B112"/>
      <c r="C112"/>
      <c r="D112"/>
      <c r="E112"/>
      <c r="F112"/>
      <c r="G112"/>
      <c r="H112"/>
      <c r="I112"/>
      <c r="J112"/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23"/>
  <dimension ref="B1:J112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2" customWidth="1"/>
    <col min="3" max="4" width="19.42578125" style="82" bestFit="1" customWidth="1"/>
    <col min="5" max="5" width="12.85546875" style="82" bestFit="1" customWidth="1"/>
    <col min="6" max="6" width="12" style="82" bestFit="1" customWidth="1"/>
    <col min="7" max="7" width="13.7109375" style="82" bestFit="1" customWidth="1"/>
    <col min="8" max="8" width="12.85546875" style="82" bestFit="1" customWidth="1"/>
    <col min="9" max="9" width="17.5703125" style="82" bestFit="1" customWidth="1"/>
    <col min="10" max="10" width="17.7109375" style="82" bestFit="1" customWidth="1"/>
    <col min="11" max="16384" width="9.140625" style="82"/>
  </cols>
  <sheetData>
    <row r="1" spans="2:10">
      <c r="B1" s="81" t="s">
        <v>36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50" t="s">
        <v>9</v>
      </c>
      <c r="C5" s="108" t="s">
        <v>30</v>
      </c>
      <c r="D5" s="149"/>
      <c r="E5" s="109">
        <v>7875000</v>
      </c>
      <c r="F5" s="110"/>
      <c r="G5" s="110"/>
      <c r="H5" s="109">
        <v>3393284</v>
      </c>
      <c r="I5" s="109">
        <v>37435625562.110001</v>
      </c>
      <c r="J5" s="110">
        <v>43.089320634920639</v>
      </c>
    </row>
    <row r="6" spans="2:10">
      <c r="B6" s="158"/>
      <c r="C6" s="101" t="s">
        <v>30</v>
      </c>
      <c r="D6" s="158">
        <v>45170</v>
      </c>
      <c r="E6" s="102">
        <v>3689502</v>
      </c>
      <c r="F6" s="103">
        <v>8.8265047660351412E-2</v>
      </c>
      <c r="G6" s="103">
        <v>8.8265047660351412E-2</v>
      </c>
      <c r="H6" s="102">
        <v>696355</v>
      </c>
      <c r="I6" s="102">
        <v>7774039350.1800003</v>
      </c>
      <c r="J6" s="103">
        <v>18.873956430976321</v>
      </c>
    </row>
    <row r="7" spans="2:10">
      <c r="B7" s="152">
        <v>44532</v>
      </c>
      <c r="C7" s="152">
        <v>44533</v>
      </c>
      <c r="D7" s="156">
        <v>45170</v>
      </c>
      <c r="E7" s="153">
        <v>1280537</v>
      </c>
      <c r="F7" s="154">
        <v>7.9699999999999993E-2</v>
      </c>
      <c r="G7" s="154">
        <v>7.9699999999999993E-2</v>
      </c>
      <c r="H7" s="153">
        <v>122150</v>
      </c>
      <c r="I7" s="153">
        <v>1360988434.1900001</v>
      </c>
      <c r="J7" s="154">
        <v>9.5389668553114824</v>
      </c>
    </row>
    <row r="8" spans="2:10">
      <c r="B8" s="152">
        <v>44539</v>
      </c>
      <c r="C8" s="152">
        <v>44540</v>
      </c>
      <c r="D8" s="156">
        <v>45170</v>
      </c>
      <c r="E8" s="153">
        <v>1077715</v>
      </c>
      <c r="F8" s="154">
        <v>8.8200000000000001E-2</v>
      </c>
      <c r="G8" s="154">
        <v>8.8200000000000001E-2</v>
      </c>
      <c r="H8" s="153">
        <v>236605</v>
      </c>
      <c r="I8" s="153">
        <v>2639899427.9200001</v>
      </c>
      <c r="J8" s="154">
        <v>21.95432001967125</v>
      </c>
    </row>
    <row r="9" spans="2:10">
      <c r="B9" s="152">
        <v>44546</v>
      </c>
      <c r="C9" s="152">
        <v>44547</v>
      </c>
      <c r="D9" s="157">
        <v>45170</v>
      </c>
      <c r="E9" s="153">
        <v>1331250</v>
      </c>
      <c r="F9" s="154">
        <v>9.1399999999999995E-2</v>
      </c>
      <c r="G9" s="154">
        <v>9.1399999999999995E-2</v>
      </c>
      <c r="H9" s="153">
        <v>337600</v>
      </c>
      <c r="I9" s="153">
        <v>3773151488.0700002</v>
      </c>
      <c r="J9" s="154">
        <v>25.359624413145536</v>
      </c>
    </row>
    <row r="10" spans="2:10">
      <c r="B10" s="152" t="s">
        <v>30</v>
      </c>
      <c r="C10" s="152" t="s">
        <v>30</v>
      </c>
      <c r="D10" s="159"/>
      <c r="E10" s="153"/>
      <c r="F10" s="154"/>
      <c r="G10" s="154"/>
      <c r="H10" s="153"/>
      <c r="I10" s="153"/>
      <c r="J10" s="154"/>
    </row>
    <row r="11" spans="2:10">
      <c r="B11" s="158"/>
      <c r="C11" s="101" t="s">
        <v>30</v>
      </c>
      <c r="D11" s="158">
        <v>46631</v>
      </c>
      <c r="E11" s="102">
        <v>4185498</v>
      </c>
      <c r="F11" s="103">
        <v>0.27835903162092496</v>
      </c>
      <c r="G11" s="103">
        <v>0.27835903162092496</v>
      </c>
      <c r="H11" s="102">
        <v>2696929</v>
      </c>
      <c r="I11" s="102">
        <v>29661586211.93</v>
      </c>
      <c r="J11" s="103">
        <v>64.435080365586131</v>
      </c>
    </row>
    <row r="12" spans="2:10">
      <c r="B12" s="152">
        <v>44532</v>
      </c>
      <c r="C12" s="152">
        <v>44533</v>
      </c>
      <c r="D12" s="156">
        <v>46631</v>
      </c>
      <c r="E12" s="153">
        <v>1531963</v>
      </c>
      <c r="F12" s="154">
        <v>0.27750000000000002</v>
      </c>
      <c r="G12" s="154">
        <v>0.27750000000000002</v>
      </c>
      <c r="H12" s="153">
        <v>1154185</v>
      </c>
      <c r="I12" s="153">
        <v>12674759223.369999</v>
      </c>
      <c r="J12" s="154">
        <v>75.340266050811934</v>
      </c>
    </row>
    <row r="13" spans="2:10">
      <c r="B13" s="152">
        <v>44539</v>
      </c>
      <c r="C13" s="152">
        <v>44540</v>
      </c>
      <c r="D13" s="156">
        <v>46631</v>
      </c>
      <c r="E13" s="153">
        <v>1172285</v>
      </c>
      <c r="F13" s="154">
        <v>0.27900000000000003</v>
      </c>
      <c r="G13" s="154">
        <v>0.27900000000000003</v>
      </c>
      <c r="H13" s="153">
        <v>535453</v>
      </c>
      <c r="I13" s="153">
        <v>5888863012.1800003</v>
      </c>
      <c r="J13" s="154">
        <v>45.676008820380709</v>
      </c>
    </row>
    <row r="14" spans="2:10">
      <c r="B14" s="152">
        <v>44546</v>
      </c>
      <c r="C14" s="152">
        <v>44547</v>
      </c>
      <c r="D14" s="157">
        <v>46631</v>
      </c>
      <c r="E14" s="153">
        <v>1481250</v>
      </c>
      <c r="F14" s="154">
        <v>0.27900000000000003</v>
      </c>
      <c r="G14" s="154">
        <v>0.27900000000000003</v>
      </c>
      <c r="H14" s="153">
        <v>1007291</v>
      </c>
      <c r="I14" s="153">
        <v>11097963976.380001</v>
      </c>
      <c r="J14" s="154">
        <v>68.002767932489448</v>
      </c>
    </row>
    <row r="15" spans="2:10">
      <c r="B15" s="152" t="s">
        <v>30</v>
      </c>
      <c r="C15" s="152" t="s">
        <v>30</v>
      </c>
      <c r="D15" s="159"/>
      <c r="E15" s="153"/>
      <c r="F15" s="154"/>
      <c r="G15" s="154"/>
      <c r="H15" s="153"/>
      <c r="I15" s="153"/>
      <c r="J15" s="154"/>
    </row>
    <row r="16" spans="2:10">
      <c r="B16" s="150" t="s">
        <v>10</v>
      </c>
      <c r="C16" s="107" t="s">
        <v>30</v>
      </c>
      <c r="D16" s="149"/>
      <c r="E16" s="109">
        <v>25000000</v>
      </c>
      <c r="F16" s="110"/>
      <c r="G16" s="110"/>
      <c r="H16" s="109">
        <v>23282033</v>
      </c>
      <c r="I16" s="109">
        <v>18509451734.010002</v>
      </c>
      <c r="J16" s="110">
        <v>93.128131999999994</v>
      </c>
    </row>
    <row r="17" spans="2:10">
      <c r="B17" s="158"/>
      <c r="C17" s="101" t="s">
        <v>30</v>
      </c>
      <c r="D17" s="158">
        <v>44652</v>
      </c>
      <c r="E17" s="102">
        <v>2500000</v>
      </c>
      <c r="F17" s="103">
        <v>10.027342425651334</v>
      </c>
      <c r="G17" s="103">
        <v>10.033277706556531</v>
      </c>
      <c r="H17" s="102">
        <v>2223331</v>
      </c>
      <c r="I17" s="102">
        <v>2158218290.6799998</v>
      </c>
      <c r="J17" s="103">
        <v>88.933239999999998</v>
      </c>
    </row>
    <row r="18" spans="2:10">
      <c r="B18" s="152">
        <v>44532</v>
      </c>
      <c r="C18" s="152">
        <v>44533</v>
      </c>
      <c r="D18" s="156">
        <v>44652</v>
      </c>
      <c r="E18" s="153">
        <v>1000000</v>
      </c>
      <c r="F18" s="154">
        <v>10.0017</v>
      </c>
      <c r="G18" s="154">
        <v>10.0099</v>
      </c>
      <c r="H18" s="153">
        <v>1000000</v>
      </c>
      <c r="I18" s="153">
        <v>969090594.74000001</v>
      </c>
      <c r="J18" s="154">
        <v>100</v>
      </c>
    </row>
    <row r="19" spans="2:10">
      <c r="B19" s="152">
        <v>44532</v>
      </c>
      <c r="C19" s="152">
        <v>44536</v>
      </c>
      <c r="D19" s="156">
        <v>44652</v>
      </c>
      <c r="E19" s="153">
        <v>250000</v>
      </c>
      <c r="F19" s="154">
        <v>10.0017</v>
      </c>
      <c r="G19" s="154">
        <v>10.0017</v>
      </c>
      <c r="H19" s="153">
        <v>223331</v>
      </c>
      <c r="I19" s="153">
        <v>216509909.33000001</v>
      </c>
      <c r="J19" s="154">
        <v>89.332400000000007</v>
      </c>
    </row>
    <row r="20" spans="2:10">
      <c r="B20" s="152">
        <v>44546</v>
      </c>
      <c r="C20" s="152">
        <v>44547</v>
      </c>
      <c r="D20" s="156">
        <v>44652</v>
      </c>
      <c r="E20" s="153">
        <v>1000000</v>
      </c>
      <c r="F20" s="154">
        <v>10.0586</v>
      </c>
      <c r="G20" s="154">
        <v>10.063599999999999</v>
      </c>
      <c r="H20" s="153">
        <v>1000000</v>
      </c>
      <c r="I20" s="153">
        <v>972617786.61000001</v>
      </c>
      <c r="J20" s="154">
        <v>100</v>
      </c>
    </row>
    <row r="21" spans="2:10">
      <c r="B21" s="152">
        <v>44546</v>
      </c>
      <c r="C21" s="152">
        <v>44550</v>
      </c>
      <c r="D21" s="157">
        <v>44652</v>
      </c>
      <c r="E21" s="153">
        <v>250000</v>
      </c>
      <c r="F21" s="154">
        <v>10.0586</v>
      </c>
      <c r="G21" s="154">
        <v>10.0586</v>
      </c>
      <c r="H21" s="153">
        <v>0</v>
      </c>
      <c r="I21" s="153">
        <v>0</v>
      </c>
      <c r="J21" s="154">
        <v>0</v>
      </c>
    </row>
    <row r="22" spans="2:10">
      <c r="B22" s="152" t="s">
        <v>30</v>
      </c>
      <c r="C22" s="152" t="s">
        <v>30</v>
      </c>
      <c r="D22" s="159"/>
      <c r="E22" s="153"/>
      <c r="F22" s="154"/>
      <c r="G22" s="154"/>
      <c r="H22" s="153"/>
      <c r="I22" s="153"/>
      <c r="J22" s="154"/>
    </row>
    <row r="23" spans="2:10">
      <c r="B23" s="158"/>
      <c r="C23" s="101" t="s">
        <v>30</v>
      </c>
      <c r="D23" s="158">
        <v>44835</v>
      </c>
      <c r="E23" s="102">
        <v>1250000</v>
      </c>
      <c r="F23" s="103">
        <v>11.5067</v>
      </c>
      <c r="G23" s="103">
        <v>11.5067</v>
      </c>
      <c r="H23" s="102">
        <v>1156664</v>
      </c>
      <c r="I23" s="102">
        <v>1058652535.92</v>
      </c>
      <c r="J23" s="103">
        <v>92.533119999999997</v>
      </c>
    </row>
    <row r="24" spans="2:10">
      <c r="B24" s="152">
        <v>44539</v>
      </c>
      <c r="C24" s="152">
        <v>44540</v>
      </c>
      <c r="D24" s="156">
        <v>44835</v>
      </c>
      <c r="E24" s="153">
        <v>1000000</v>
      </c>
      <c r="F24" s="154">
        <v>11.5067</v>
      </c>
      <c r="G24" s="154">
        <v>11.5067</v>
      </c>
      <c r="H24" s="153">
        <v>1000000</v>
      </c>
      <c r="I24" s="153">
        <v>915210000</v>
      </c>
      <c r="J24" s="154">
        <v>100</v>
      </c>
    </row>
    <row r="25" spans="2:10">
      <c r="B25" s="152">
        <v>44539</v>
      </c>
      <c r="C25" s="152">
        <v>44543</v>
      </c>
      <c r="D25" s="157">
        <v>44835</v>
      </c>
      <c r="E25" s="153">
        <v>250000</v>
      </c>
      <c r="F25" s="154">
        <v>11.5067</v>
      </c>
      <c r="G25" s="154">
        <v>11.5067</v>
      </c>
      <c r="H25" s="153">
        <v>156664</v>
      </c>
      <c r="I25" s="153">
        <v>143442535.91999999</v>
      </c>
      <c r="J25" s="154">
        <v>62.665599999999998</v>
      </c>
    </row>
    <row r="26" spans="2:10">
      <c r="B26" s="152" t="s">
        <v>30</v>
      </c>
      <c r="C26" s="152" t="s">
        <v>30</v>
      </c>
      <c r="D26" s="159"/>
      <c r="E26" s="153"/>
      <c r="F26" s="154"/>
      <c r="G26" s="154"/>
      <c r="H26" s="153"/>
      <c r="I26" s="153"/>
      <c r="J26" s="154"/>
    </row>
    <row r="27" spans="2:10">
      <c r="B27" s="158"/>
      <c r="C27" s="101" t="s">
        <v>30</v>
      </c>
      <c r="D27" s="158">
        <v>45108</v>
      </c>
      <c r="E27" s="102">
        <v>7500000</v>
      </c>
      <c r="F27" s="103">
        <v>11.623571535365464</v>
      </c>
      <c r="G27" s="103">
        <v>11.627991249103996</v>
      </c>
      <c r="H27" s="102">
        <v>7091656</v>
      </c>
      <c r="I27" s="102">
        <v>5977794339.2299995</v>
      </c>
      <c r="J27" s="103">
        <v>94.555413333333334</v>
      </c>
    </row>
    <row r="28" spans="2:10">
      <c r="B28" s="152">
        <v>44532</v>
      </c>
      <c r="C28" s="152">
        <v>44533</v>
      </c>
      <c r="D28" s="156">
        <v>45108</v>
      </c>
      <c r="E28" s="153">
        <v>2000000</v>
      </c>
      <c r="F28" s="154">
        <v>11.736800000000001</v>
      </c>
      <c r="G28" s="154">
        <v>11.7439</v>
      </c>
      <c r="H28" s="153">
        <v>2000000</v>
      </c>
      <c r="I28" s="153">
        <v>1679935616.46</v>
      </c>
      <c r="J28" s="154">
        <v>100</v>
      </c>
    </row>
    <row r="29" spans="2:10">
      <c r="B29" s="152">
        <v>44532</v>
      </c>
      <c r="C29" s="152">
        <v>44536</v>
      </c>
      <c r="D29" s="156">
        <v>45108</v>
      </c>
      <c r="E29" s="153">
        <v>500000</v>
      </c>
      <c r="F29" s="154">
        <v>11.736800000000001</v>
      </c>
      <c r="G29" s="154">
        <v>11.736800000000001</v>
      </c>
      <c r="H29" s="153">
        <v>499994</v>
      </c>
      <c r="I29" s="153">
        <v>420164267.39999998</v>
      </c>
      <c r="J29" s="154">
        <v>99.998800000000003</v>
      </c>
    </row>
    <row r="30" spans="2:10">
      <c r="B30" s="152">
        <v>44539</v>
      </c>
      <c r="C30" s="152">
        <v>44540</v>
      </c>
      <c r="D30" s="156">
        <v>45108</v>
      </c>
      <c r="E30" s="153">
        <v>2500000</v>
      </c>
      <c r="F30" s="154">
        <v>11.5907</v>
      </c>
      <c r="G30" s="154">
        <v>11.5939</v>
      </c>
      <c r="H30" s="153">
        <v>2500000</v>
      </c>
      <c r="I30" s="153">
        <v>2108825691.3699999</v>
      </c>
      <c r="J30" s="154">
        <v>100</v>
      </c>
    </row>
    <row r="31" spans="2:10">
      <c r="B31" s="152">
        <v>44539</v>
      </c>
      <c r="C31" s="152">
        <v>44543</v>
      </c>
      <c r="D31" s="156">
        <v>45108</v>
      </c>
      <c r="E31" s="153">
        <v>625000</v>
      </c>
      <c r="F31" s="154">
        <v>11.5907</v>
      </c>
      <c r="G31" s="154">
        <v>11.5907</v>
      </c>
      <c r="H31" s="153">
        <v>591662</v>
      </c>
      <c r="I31" s="153">
        <v>499302423.35000002</v>
      </c>
      <c r="J31" s="154">
        <v>94.66592</v>
      </c>
    </row>
    <row r="32" spans="2:10">
      <c r="B32" s="152">
        <v>44546</v>
      </c>
      <c r="C32" s="152">
        <v>44547</v>
      </c>
      <c r="D32" s="156">
        <v>45108</v>
      </c>
      <c r="E32" s="153">
        <v>1500000</v>
      </c>
      <c r="F32" s="154">
        <v>11.5038</v>
      </c>
      <c r="G32" s="154">
        <v>11.5099</v>
      </c>
      <c r="H32" s="153">
        <v>1500000</v>
      </c>
      <c r="I32" s="153">
        <v>1269566340.6500001</v>
      </c>
      <c r="J32" s="154">
        <v>100</v>
      </c>
    </row>
    <row r="33" spans="2:10">
      <c r="B33" s="152">
        <v>44546</v>
      </c>
      <c r="C33" s="152">
        <v>44550</v>
      </c>
      <c r="D33" s="157">
        <v>45108</v>
      </c>
      <c r="E33" s="153">
        <v>375000</v>
      </c>
      <c r="F33" s="154">
        <v>11.5038</v>
      </c>
      <c r="G33" s="154">
        <v>11.5038</v>
      </c>
      <c r="H33" s="153">
        <v>0</v>
      </c>
      <c r="I33" s="153">
        <v>0</v>
      </c>
      <c r="J33" s="154">
        <v>0</v>
      </c>
    </row>
    <row r="34" spans="2:10">
      <c r="B34" s="152" t="s">
        <v>30</v>
      </c>
      <c r="C34" s="152" t="s">
        <v>30</v>
      </c>
      <c r="D34" s="159"/>
      <c r="E34" s="153"/>
      <c r="F34" s="154"/>
      <c r="G34" s="154"/>
      <c r="H34" s="153"/>
      <c r="I34" s="153"/>
      <c r="J34" s="154"/>
    </row>
    <row r="35" spans="2:10">
      <c r="B35" s="158"/>
      <c r="C35" s="101" t="s">
        <v>30</v>
      </c>
      <c r="D35" s="158">
        <v>45658</v>
      </c>
      <c r="E35" s="102">
        <v>13750000</v>
      </c>
      <c r="F35" s="103">
        <v>10.993784655340775</v>
      </c>
      <c r="G35" s="103">
        <v>11.001519651731721</v>
      </c>
      <c r="H35" s="102">
        <v>12810382</v>
      </c>
      <c r="I35" s="102">
        <v>9314786568.1800003</v>
      </c>
      <c r="J35" s="103">
        <v>93.166414545454543</v>
      </c>
    </row>
    <row r="36" spans="2:10">
      <c r="B36" s="152">
        <v>44532</v>
      </c>
      <c r="C36" s="152">
        <v>44533</v>
      </c>
      <c r="D36" s="156">
        <v>45658</v>
      </c>
      <c r="E36" s="153">
        <v>3000000</v>
      </c>
      <c r="F36" s="154">
        <v>11.4603</v>
      </c>
      <c r="G36" s="154">
        <v>11.462999999999999</v>
      </c>
      <c r="H36" s="153">
        <v>3000000</v>
      </c>
      <c r="I36" s="153">
        <v>2148853147.4899998</v>
      </c>
      <c r="J36" s="154">
        <v>100</v>
      </c>
    </row>
    <row r="37" spans="2:10">
      <c r="B37" s="152">
        <v>44532</v>
      </c>
      <c r="C37" s="152">
        <v>44536</v>
      </c>
      <c r="D37" s="156">
        <v>45658</v>
      </c>
      <c r="E37" s="153">
        <v>750000</v>
      </c>
      <c r="F37" s="154">
        <v>11.4603</v>
      </c>
      <c r="G37" s="154">
        <v>11.4603</v>
      </c>
      <c r="H37" s="153">
        <v>749998</v>
      </c>
      <c r="I37" s="153">
        <v>537444660.78999996</v>
      </c>
      <c r="J37" s="154">
        <v>99.999733333333324</v>
      </c>
    </row>
    <row r="38" spans="2:10">
      <c r="B38" s="152">
        <v>44539</v>
      </c>
      <c r="C38" s="152">
        <v>44540</v>
      </c>
      <c r="D38" s="156">
        <v>45658</v>
      </c>
      <c r="E38" s="153">
        <v>4000000</v>
      </c>
      <c r="F38" s="154">
        <v>10.881</v>
      </c>
      <c r="G38" s="154">
        <v>10.8874</v>
      </c>
      <c r="H38" s="153">
        <v>4000000</v>
      </c>
      <c r="I38" s="153">
        <v>2917403230.4000001</v>
      </c>
      <c r="J38" s="154">
        <v>100</v>
      </c>
    </row>
    <row r="39" spans="2:10">
      <c r="B39" s="152">
        <v>44539</v>
      </c>
      <c r="C39" s="152">
        <v>44543</v>
      </c>
      <c r="D39" s="156">
        <v>45658</v>
      </c>
      <c r="E39" s="153">
        <v>1000000</v>
      </c>
      <c r="F39" s="154">
        <v>10.881</v>
      </c>
      <c r="G39" s="154">
        <v>10.881</v>
      </c>
      <c r="H39" s="153">
        <v>946661</v>
      </c>
      <c r="I39" s="153">
        <v>690731122.86000001</v>
      </c>
      <c r="J39" s="154">
        <v>94.6661</v>
      </c>
    </row>
    <row r="40" spans="2:10">
      <c r="B40" s="152">
        <v>44546</v>
      </c>
      <c r="C40" s="152">
        <v>44547</v>
      </c>
      <c r="D40" s="156">
        <v>45658</v>
      </c>
      <c r="E40" s="153">
        <v>4000000</v>
      </c>
      <c r="F40" s="154">
        <v>10.7136</v>
      </c>
      <c r="G40" s="154">
        <v>10.729799999999999</v>
      </c>
      <c r="H40" s="153">
        <v>4000000</v>
      </c>
      <c r="I40" s="153">
        <v>2936824463.8600001</v>
      </c>
      <c r="J40" s="154">
        <v>100</v>
      </c>
    </row>
    <row r="41" spans="2:10">
      <c r="B41" s="152">
        <v>44546</v>
      </c>
      <c r="C41" s="152">
        <v>44550</v>
      </c>
      <c r="D41" s="157">
        <v>45658</v>
      </c>
      <c r="E41" s="153">
        <v>1000000</v>
      </c>
      <c r="F41" s="154">
        <v>10.7136</v>
      </c>
      <c r="G41" s="154">
        <v>10.7136</v>
      </c>
      <c r="H41" s="153">
        <v>113723</v>
      </c>
      <c r="I41" s="153">
        <v>83529942.780000001</v>
      </c>
      <c r="J41" s="154">
        <v>11.372300000000001</v>
      </c>
    </row>
    <row r="42" spans="2:10">
      <c r="B42" s="152" t="s">
        <v>30</v>
      </c>
      <c r="C42" s="152" t="s">
        <v>30</v>
      </c>
      <c r="D42" s="159"/>
      <c r="E42" s="153"/>
      <c r="F42" s="154"/>
      <c r="G42" s="154"/>
      <c r="H42" s="153"/>
      <c r="I42" s="153"/>
      <c r="J42" s="154"/>
    </row>
    <row r="43" spans="2:10">
      <c r="B43" s="150" t="s">
        <v>11</v>
      </c>
      <c r="C43" s="107" t="s">
        <v>30</v>
      </c>
      <c r="D43" s="149"/>
      <c r="E43" s="109">
        <v>3437500</v>
      </c>
      <c r="F43" s="110"/>
      <c r="G43" s="110"/>
      <c r="H43" s="109">
        <v>2856684</v>
      </c>
      <c r="I43" s="109">
        <v>11554715195.34</v>
      </c>
      <c r="J43" s="110">
        <v>83.103534545454551</v>
      </c>
    </row>
    <row r="44" spans="2:10">
      <c r="B44" s="158"/>
      <c r="C44" s="101" t="s">
        <v>30</v>
      </c>
      <c r="D44" s="158">
        <v>45519</v>
      </c>
      <c r="E44" s="102">
        <v>375000</v>
      </c>
      <c r="F44" s="103">
        <v>5.0469999999999997</v>
      </c>
      <c r="G44" s="103">
        <v>5.0469999999999997</v>
      </c>
      <c r="H44" s="102">
        <v>293462</v>
      </c>
      <c r="I44" s="102">
        <v>1149096693.27</v>
      </c>
      <c r="J44" s="103">
        <v>78.256533333333337</v>
      </c>
    </row>
    <row r="45" spans="2:10">
      <c r="B45" s="152">
        <v>44537</v>
      </c>
      <c r="C45" s="152">
        <v>44538</v>
      </c>
      <c r="D45" s="157">
        <v>45519</v>
      </c>
      <c r="E45" s="153">
        <v>375000</v>
      </c>
      <c r="F45" s="154">
        <v>5.0469999999999997</v>
      </c>
      <c r="G45" s="154">
        <v>5.0469999999999997</v>
      </c>
      <c r="H45" s="153">
        <v>293462</v>
      </c>
      <c r="I45" s="153">
        <v>1149096693.27</v>
      </c>
      <c r="J45" s="154">
        <v>78.256533333333337</v>
      </c>
    </row>
    <row r="46" spans="2:10">
      <c r="B46" s="152" t="s">
        <v>30</v>
      </c>
      <c r="C46" s="152" t="s">
        <v>30</v>
      </c>
      <c r="D46" s="159"/>
      <c r="E46" s="153"/>
      <c r="F46" s="154"/>
      <c r="G46" s="154"/>
      <c r="H46" s="153"/>
      <c r="I46" s="153"/>
      <c r="J46" s="154"/>
    </row>
    <row r="47" spans="2:10">
      <c r="B47" s="158"/>
      <c r="C47" s="101" t="s">
        <v>30</v>
      </c>
      <c r="D47" s="158">
        <v>46249</v>
      </c>
      <c r="E47" s="102">
        <v>1250000</v>
      </c>
      <c r="F47" s="103">
        <v>5.005946327434132</v>
      </c>
      <c r="G47" s="103">
        <v>5.005946327434132</v>
      </c>
      <c r="H47" s="102">
        <v>950731</v>
      </c>
      <c r="I47" s="102">
        <v>3781381072.6099997</v>
      </c>
      <c r="J47" s="103">
        <v>76.058479999999989</v>
      </c>
    </row>
    <row r="48" spans="2:10">
      <c r="B48" s="152">
        <v>44530</v>
      </c>
      <c r="C48" s="152">
        <v>44531</v>
      </c>
      <c r="D48" s="156">
        <v>46249</v>
      </c>
      <c r="E48" s="153">
        <v>625000</v>
      </c>
      <c r="F48" s="154">
        <v>5.0688000000000004</v>
      </c>
      <c r="G48" s="154">
        <v>5.0688000000000004</v>
      </c>
      <c r="H48" s="153">
        <v>428004</v>
      </c>
      <c r="I48" s="153">
        <v>1692860090.3199999</v>
      </c>
      <c r="J48" s="154">
        <v>68.480640000000008</v>
      </c>
    </row>
    <row r="49" spans="2:10">
      <c r="B49" s="152">
        <v>44544</v>
      </c>
      <c r="C49" s="152">
        <v>44545</v>
      </c>
      <c r="D49" s="157">
        <v>46249</v>
      </c>
      <c r="E49" s="153">
        <v>625000</v>
      </c>
      <c r="F49" s="154">
        <v>4.9550000000000001</v>
      </c>
      <c r="G49" s="154">
        <v>4.9550000000000001</v>
      </c>
      <c r="H49" s="153">
        <v>522727</v>
      </c>
      <c r="I49" s="153">
        <v>2088520982.29</v>
      </c>
      <c r="J49" s="154">
        <v>83.636319999999998</v>
      </c>
    </row>
    <row r="50" spans="2:10">
      <c r="B50" s="152" t="s">
        <v>30</v>
      </c>
      <c r="C50" s="152" t="s">
        <v>30</v>
      </c>
      <c r="D50" s="159"/>
      <c r="E50" s="153"/>
      <c r="F50" s="154"/>
      <c r="G50" s="154"/>
      <c r="H50" s="153"/>
      <c r="I50" s="153"/>
      <c r="J50" s="154"/>
    </row>
    <row r="51" spans="2:10">
      <c r="B51" s="158"/>
      <c r="C51" s="101" t="s">
        <v>30</v>
      </c>
      <c r="D51" s="158">
        <v>46980</v>
      </c>
      <c r="E51" s="102">
        <v>625000</v>
      </c>
      <c r="F51" s="103">
        <v>5.0848000000000004</v>
      </c>
      <c r="G51" s="103"/>
      <c r="H51" s="102">
        <v>624992</v>
      </c>
      <c r="I51" s="102">
        <v>2511647198.27</v>
      </c>
      <c r="J51" s="103">
        <v>99.998719999999992</v>
      </c>
    </row>
    <row r="52" spans="2:10">
      <c r="B52" s="152">
        <v>44537</v>
      </c>
      <c r="C52" s="152">
        <v>44538</v>
      </c>
      <c r="D52" s="156">
        <v>46980</v>
      </c>
      <c r="E52" s="153">
        <v>500000</v>
      </c>
      <c r="F52" s="154">
        <v>5.0848000000000004</v>
      </c>
      <c r="G52" s="154">
        <v>5.0848000000000004</v>
      </c>
      <c r="H52" s="153">
        <v>500000</v>
      </c>
      <c r="I52" s="153">
        <v>2009120629.47</v>
      </c>
      <c r="J52" s="154">
        <v>100</v>
      </c>
    </row>
    <row r="53" spans="2:10">
      <c r="B53" s="152">
        <v>44537</v>
      </c>
      <c r="C53" s="152">
        <v>44539</v>
      </c>
      <c r="D53" s="157">
        <v>46980</v>
      </c>
      <c r="E53" s="153">
        <v>125000</v>
      </c>
      <c r="F53" s="154">
        <v>5.0848000000000004</v>
      </c>
      <c r="G53" s="154">
        <v>5.0848000000000004</v>
      </c>
      <c r="H53" s="153">
        <v>124992</v>
      </c>
      <c r="I53" s="153">
        <v>502526568.80000001</v>
      </c>
      <c r="J53" s="154">
        <v>99.993600000000001</v>
      </c>
    </row>
    <row r="54" spans="2:10">
      <c r="B54" s="152" t="s">
        <v>30</v>
      </c>
      <c r="C54" s="152" t="s">
        <v>30</v>
      </c>
      <c r="D54" s="159"/>
      <c r="E54" s="153"/>
      <c r="F54" s="154"/>
      <c r="G54" s="154"/>
      <c r="H54" s="153"/>
      <c r="I54" s="153"/>
      <c r="J54" s="154"/>
    </row>
    <row r="55" spans="2:10">
      <c r="B55" s="158"/>
      <c r="C55" s="101" t="s">
        <v>30</v>
      </c>
      <c r="D55" s="158">
        <v>47710</v>
      </c>
      <c r="E55" s="102">
        <v>562500</v>
      </c>
      <c r="F55" s="103">
        <v>5.092144152207748</v>
      </c>
      <c r="G55" s="103">
        <v>5.092144152207748</v>
      </c>
      <c r="H55" s="102">
        <v>450000</v>
      </c>
      <c r="I55" s="102">
        <v>1825681339.6199999</v>
      </c>
      <c r="J55" s="103">
        <v>80</v>
      </c>
    </row>
    <row r="56" spans="2:10">
      <c r="B56" s="152">
        <v>44530</v>
      </c>
      <c r="C56" s="152">
        <v>44531</v>
      </c>
      <c r="D56" s="156">
        <v>47710</v>
      </c>
      <c r="E56" s="153">
        <v>300000</v>
      </c>
      <c r="F56" s="154">
        <v>5.1388999999999996</v>
      </c>
      <c r="G56" s="154">
        <v>5.1388999999999996</v>
      </c>
      <c r="H56" s="153">
        <v>300000</v>
      </c>
      <c r="I56" s="153">
        <v>1211129296.1900001</v>
      </c>
      <c r="J56" s="154">
        <v>100</v>
      </c>
    </row>
    <row r="57" spans="2:10">
      <c r="B57" s="152">
        <v>44530</v>
      </c>
      <c r="C57" s="152">
        <v>44532</v>
      </c>
      <c r="D57" s="156">
        <v>47710</v>
      </c>
      <c r="E57" s="153">
        <v>75000</v>
      </c>
      <c r="F57" s="154">
        <v>5.1388999999999996</v>
      </c>
      <c r="G57" s="154">
        <v>5.1388999999999996</v>
      </c>
      <c r="H57" s="153">
        <v>0</v>
      </c>
      <c r="I57" s="153">
        <v>0</v>
      </c>
      <c r="J57" s="154">
        <v>0</v>
      </c>
    </row>
    <row r="58" spans="2:10">
      <c r="B58" s="152">
        <v>44544</v>
      </c>
      <c r="C58" s="152">
        <v>44545</v>
      </c>
      <c r="D58" s="156">
        <v>47710</v>
      </c>
      <c r="E58" s="153">
        <v>150000</v>
      </c>
      <c r="F58" s="154">
        <v>5</v>
      </c>
      <c r="G58" s="154">
        <v>5</v>
      </c>
      <c r="H58" s="153">
        <v>150000</v>
      </c>
      <c r="I58" s="153">
        <v>614552043.42999995</v>
      </c>
      <c r="J58" s="154">
        <v>100</v>
      </c>
    </row>
    <row r="59" spans="2:10">
      <c r="B59" s="152">
        <v>44544</v>
      </c>
      <c r="C59" s="152">
        <v>44546</v>
      </c>
      <c r="D59" s="157">
        <v>47710</v>
      </c>
      <c r="E59" s="153">
        <v>37500</v>
      </c>
      <c r="F59" s="154">
        <v>5</v>
      </c>
      <c r="G59" s="154">
        <v>5</v>
      </c>
      <c r="H59" s="153">
        <v>0</v>
      </c>
      <c r="I59" s="153">
        <v>0</v>
      </c>
      <c r="J59" s="154">
        <v>0</v>
      </c>
    </row>
    <row r="60" spans="2:10">
      <c r="B60" s="152" t="s">
        <v>30</v>
      </c>
      <c r="C60" s="152" t="s">
        <v>30</v>
      </c>
      <c r="D60" s="159"/>
      <c r="E60" s="153"/>
      <c r="F60" s="154"/>
      <c r="G60" s="154"/>
      <c r="H60" s="153"/>
      <c r="I60" s="153"/>
      <c r="J60" s="154"/>
    </row>
    <row r="61" spans="2:10">
      <c r="B61" s="158"/>
      <c r="C61" s="101" t="s">
        <v>30</v>
      </c>
      <c r="D61" s="158">
        <v>51363</v>
      </c>
      <c r="E61" s="102">
        <v>187500</v>
      </c>
      <c r="F61" s="103">
        <v>5.2279999999999998</v>
      </c>
      <c r="G61" s="103">
        <v>5.2279999999999998</v>
      </c>
      <c r="H61" s="102">
        <v>187499</v>
      </c>
      <c r="I61" s="102">
        <v>781978805.74000001</v>
      </c>
      <c r="J61" s="103">
        <v>99.999466666666663</v>
      </c>
    </row>
    <row r="62" spans="2:10">
      <c r="B62" s="152">
        <v>44537</v>
      </c>
      <c r="C62" s="152">
        <v>44538</v>
      </c>
      <c r="D62" s="156">
        <v>51363</v>
      </c>
      <c r="E62" s="153">
        <v>150000</v>
      </c>
      <c r="F62" s="154">
        <v>5.2279999999999998</v>
      </c>
      <c r="G62" s="154">
        <v>5.2279999999999998</v>
      </c>
      <c r="H62" s="153">
        <v>150000</v>
      </c>
      <c r="I62" s="153">
        <v>625516201.03999996</v>
      </c>
      <c r="J62" s="154">
        <v>100</v>
      </c>
    </row>
    <row r="63" spans="2:10">
      <c r="B63" s="152">
        <v>44537</v>
      </c>
      <c r="C63" s="152">
        <v>44539</v>
      </c>
      <c r="D63" s="157">
        <v>51363</v>
      </c>
      <c r="E63" s="153">
        <v>37500</v>
      </c>
      <c r="F63" s="154">
        <v>5.2279999999999998</v>
      </c>
      <c r="G63" s="154">
        <v>5.2279999999999998</v>
      </c>
      <c r="H63" s="153">
        <v>37499</v>
      </c>
      <c r="I63" s="153">
        <v>156462604.69999999</v>
      </c>
      <c r="J63" s="154">
        <v>99.997333333333344</v>
      </c>
    </row>
    <row r="64" spans="2:10">
      <c r="B64" s="152" t="s">
        <v>30</v>
      </c>
      <c r="C64" s="152" t="s">
        <v>30</v>
      </c>
      <c r="D64" s="159"/>
      <c r="E64" s="153"/>
      <c r="F64" s="154"/>
      <c r="G64" s="154"/>
      <c r="H64" s="153"/>
      <c r="I64" s="153"/>
      <c r="J64" s="154"/>
    </row>
    <row r="65" spans="2:10">
      <c r="B65" s="158"/>
      <c r="C65" s="101" t="s">
        <v>30</v>
      </c>
      <c r="D65" s="158">
        <v>56749</v>
      </c>
      <c r="E65" s="102">
        <v>437500</v>
      </c>
      <c r="F65" s="103">
        <v>5.1287848032105412</v>
      </c>
      <c r="G65" s="103">
        <v>5.1287848032105412</v>
      </c>
      <c r="H65" s="102">
        <v>350000</v>
      </c>
      <c r="I65" s="102">
        <v>1504930085.8299999</v>
      </c>
      <c r="J65" s="103">
        <v>80</v>
      </c>
    </row>
    <row r="66" spans="2:10">
      <c r="B66" s="152">
        <v>44530</v>
      </c>
      <c r="C66" s="152">
        <v>44531</v>
      </c>
      <c r="D66" s="156">
        <v>56749</v>
      </c>
      <c r="E66" s="153">
        <v>50000</v>
      </c>
      <c r="F66" s="154">
        <v>5.3079999999999998</v>
      </c>
      <c r="G66" s="154">
        <v>5.3079999999999998</v>
      </c>
      <c r="H66" s="153">
        <v>50000</v>
      </c>
      <c r="I66" s="153">
        <v>208264982.53</v>
      </c>
      <c r="J66" s="154">
        <v>100</v>
      </c>
    </row>
    <row r="67" spans="2:10">
      <c r="B67" s="152">
        <v>44530</v>
      </c>
      <c r="C67" s="152">
        <v>44532</v>
      </c>
      <c r="D67" s="156">
        <v>56749</v>
      </c>
      <c r="E67" s="153">
        <v>12500</v>
      </c>
      <c r="F67" s="154">
        <v>5.3079999999999998</v>
      </c>
      <c r="G67" s="154">
        <v>5.3079999999999998</v>
      </c>
      <c r="H67" s="153">
        <v>0</v>
      </c>
      <c r="I67" s="153">
        <v>0</v>
      </c>
      <c r="J67" s="154">
        <v>0</v>
      </c>
    </row>
    <row r="68" spans="2:10">
      <c r="B68" s="152">
        <v>44544</v>
      </c>
      <c r="C68" s="152">
        <v>44545</v>
      </c>
      <c r="D68" s="156">
        <v>56749</v>
      </c>
      <c r="E68" s="153">
        <v>300000</v>
      </c>
      <c r="F68" s="154">
        <v>5.0999999999999996</v>
      </c>
      <c r="G68" s="154">
        <v>5.0999999999999996</v>
      </c>
      <c r="H68" s="153">
        <v>300000</v>
      </c>
      <c r="I68" s="153">
        <v>1296665103.3</v>
      </c>
      <c r="J68" s="154">
        <v>100</v>
      </c>
    </row>
    <row r="69" spans="2:10">
      <c r="B69" s="152">
        <v>44544</v>
      </c>
      <c r="C69" s="152">
        <v>44546</v>
      </c>
      <c r="D69" s="157">
        <v>56749</v>
      </c>
      <c r="E69" s="153">
        <v>75000</v>
      </c>
      <c r="F69" s="154">
        <v>5.0999999999999996</v>
      </c>
      <c r="G69" s="154">
        <v>5.0999999999999996</v>
      </c>
      <c r="H69" s="153">
        <v>0</v>
      </c>
      <c r="I69" s="153">
        <v>0</v>
      </c>
      <c r="J69" s="154">
        <v>0</v>
      </c>
    </row>
    <row r="70" spans="2:10">
      <c r="B70" s="152" t="s">
        <v>30</v>
      </c>
      <c r="C70" s="152" t="s">
        <v>30</v>
      </c>
      <c r="D70" s="159"/>
      <c r="E70" s="153"/>
      <c r="F70" s="154"/>
      <c r="G70" s="154"/>
      <c r="H70" s="153"/>
      <c r="I70" s="153"/>
      <c r="J70" s="154"/>
    </row>
    <row r="71" spans="2:10">
      <c r="B71" s="150" t="s">
        <v>12</v>
      </c>
      <c r="C71" s="107" t="s">
        <v>30</v>
      </c>
      <c r="D71" s="149"/>
      <c r="E71" s="109">
        <v>5500000</v>
      </c>
      <c r="F71" s="110"/>
      <c r="G71" s="110"/>
      <c r="H71" s="109">
        <v>4491113</v>
      </c>
      <c r="I71" s="109">
        <v>4534419863.8800001</v>
      </c>
      <c r="J71" s="110">
        <v>81.656599999999997</v>
      </c>
    </row>
    <row r="72" spans="2:10">
      <c r="B72" s="158"/>
      <c r="C72" s="101" t="s">
        <v>30</v>
      </c>
      <c r="D72" s="158">
        <v>46388</v>
      </c>
      <c r="E72" s="102">
        <v>3437500</v>
      </c>
      <c r="F72" s="103">
        <v>10.850825736511108</v>
      </c>
      <c r="G72" s="103">
        <v>10.861513239297784</v>
      </c>
      <c r="H72" s="102">
        <v>2891161</v>
      </c>
      <c r="I72" s="102">
        <v>2927695819.96</v>
      </c>
      <c r="J72" s="103">
        <v>84.106501818181826</v>
      </c>
    </row>
    <row r="73" spans="2:10">
      <c r="B73" s="152">
        <v>44532</v>
      </c>
      <c r="C73" s="156">
        <v>44533</v>
      </c>
      <c r="D73" s="156">
        <v>46388</v>
      </c>
      <c r="E73" s="153">
        <v>750000</v>
      </c>
      <c r="F73" s="154">
        <v>11.3332</v>
      </c>
      <c r="G73" s="154">
        <v>11.35</v>
      </c>
      <c r="H73" s="153">
        <v>750000</v>
      </c>
      <c r="I73" s="153">
        <v>745051969.09000003</v>
      </c>
      <c r="J73" s="154">
        <v>100</v>
      </c>
    </row>
    <row r="74" spans="2:10">
      <c r="B74" s="152">
        <v>44532</v>
      </c>
      <c r="C74" s="156">
        <v>44536</v>
      </c>
      <c r="D74" s="156">
        <v>46388</v>
      </c>
      <c r="E74" s="153">
        <v>187500</v>
      </c>
      <c r="F74" s="154">
        <v>11.3332</v>
      </c>
      <c r="G74" s="154">
        <v>11.3332</v>
      </c>
      <c r="H74" s="153">
        <v>187498</v>
      </c>
      <c r="I74" s="153">
        <v>186340522.34</v>
      </c>
      <c r="J74" s="154">
        <v>99.998933333333326</v>
      </c>
    </row>
    <row r="75" spans="2:10">
      <c r="B75" s="152">
        <v>44539</v>
      </c>
      <c r="C75" s="156">
        <v>44540</v>
      </c>
      <c r="D75" s="156">
        <v>46388</v>
      </c>
      <c r="E75" s="153">
        <v>1000000</v>
      </c>
      <c r="F75" s="154">
        <v>10.7052</v>
      </c>
      <c r="G75" s="154">
        <v>10.719900000000001</v>
      </c>
      <c r="H75" s="153">
        <v>645000</v>
      </c>
      <c r="I75" s="153">
        <v>656467095.00999999</v>
      </c>
      <c r="J75" s="154">
        <v>64.5</v>
      </c>
    </row>
    <row r="76" spans="2:10">
      <c r="B76" s="152">
        <v>44539</v>
      </c>
      <c r="C76" s="156">
        <v>44543</v>
      </c>
      <c r="D76" s="156">
        <v>46388</v>
      </c>
      <c r="E76" s="153">
        <v>250000</v>
      </c>
      <c r="F76" s="154">
        <v>10.7052</v>
      </c>
      <c r="G76" s="154">
        <v>10.7052</v>
      </c>
      <c r="H76" s="153">
        <v>236663</v>
      </c>
      <c r="I76" s="153">
        <v>240968426.47999999</v>
      </c>
      <c r="J76" s="154">
        <v>94.665199999999999</v>
      </c>
    </row>
    <row r="77" spans="2:10">
      <c r="B77" s="152">
        <v>44546</v>
      </c>
      <c r="C77" s="156">
        <v>44547</v>
      </c>
      <c r="D77" s="156">
        <v>46388</v>
      </c>
      <c r="E77" s="153">
        <v>1000000</v>
      </c>
      <c r="F77" s="154">
        <v>10.5609</v>
      </c>
      <c r="G77" s="154">
        <v>10.569800000000001</v>
      </c>
      <c r="H77" s="153">
        <v>1000000</v>
      </c>
      <c r="I77" s="153">
        <v>1025035714.27</v>
      </c>
      <c r="J77" s="154">
        <v>100</v>
      </c>
    </row>
    <row r="78" spans="2:10">
      <c r="B78" s="152">
        <v>44546</v>
      </c>
      <c r="C78" s="156">
        <v>44550</v>
      </c>
      <c r="D78" s="157">
        <v>46388</v>
      </c>
      <c r="E78" s="153">
        <v>250000</v>
      </c>
      <c r="F78" s="154">
        <v>10.5609</v>
      </c>
      <c r="G78" s="154">
        <v>10.5609</v>
      </c>
      <c r="H78" s="153">
        <v>72000</v>
      </c>
      <c r="I78" s="153">
        <v>73832092.769999996</v>
      </c>
      <c r="J78" s="154">
        <v>28.799999999999997</v>
      </c>
    </row>
    <row r="79" spans="2:10">
      <c r="B79" s="152" t="s">
        <v>30</v>
      </c>
      <c r="C79" s="155" t="s">
        <v>30</v>
      </c>
      <c r="D79" s="159"/>
      <c r="E79" s="153"/>
      <c r="F79" s="154"/>
      <c r="G79" s="154"/>
      <c r="H79" s="153"/>
      <c r="I79" s="153"/>
      <c r="J79" s="154"/>
    </row>
    <row r="80" spans="2:10">
      <c r="B80" s="158"/>
      <c r="C80" s="100" t="s">
        <v>30</v>
      </c>
      <c r="D80" s="158">
        <v>47849</v>
      </c>
      <c r="E80" s="102">
        <v>2062500</v>
      </c>
      <c r="F80" s="103">
        <v>10.758520302987529</v>
      </c>
      <c r="G80" s="103">
        <v>10.769160363860152</v>
      </c>
      <c r="H80" s="102">
        <v>1599952</v>
      </c>
      <c r="I80" s="102">
        <v>1606724043.9200001</v>
      </c>
      <c r="J80" s="103">
        <v>77.573430303030307</v>
      </c>
    </row>
    <row r="81" spans="2:10">
      <c r="B81" s="152">
        <v>44532</v>
      </c>
      <c r="C81" s="156">
        <v>44533</v>
      </c>
      <c r="D81" s="156">
        <v>47849</v>
      </c>
      <c r="E81" s="153">
        <v>150000</v>
      </c>
      <c r="F81" s="154">
        <v>11.355399999999999</v>
      </c>
      <c r="G81" s="154">
        <v>11.363899999999999</v>
      </c>
      <c r="H81" s="153">
        <v>150000</v>
      </c>
      <c r="I81" s="153">
        <v>145520718.38999999</v>
      </c>
      <c r="J81" s="154">
        <v>100</v>
      </c>
    </row>
    <row r="82" spans="2:10">
      <c r="B82" s="152">
        <v>44532</v>
      </c>
      <c r="C82" s="156">
        <v>44536</v>
      </c>
      <c r="D82" s="156">
        <v>47849</v>
      </c>
      <c r="E82" s="153">
        <v>37500</v>
      </c>
      <c r="F82" s="154">
        <v>11.355399999999999</v>
      </c>
      <c r="G82" s="154">
        <v>11.355399999999999</v>
      </c>
      <c r="H82" s="153">
        <v>31625</v>
      </c>
      <c r="I82" s="153">
        <v>30693870.010000002</v>
      </c>
      <c r="J82" s="154">
        <v>84.333333333333343</v>
      </c>
    </row>
    <row r="83" spans="2:10">
      <c r="B83" s="152">
        <v>44539</v>
      </c>
      <c r="C83" s="156">
        <v>44540</v>
      </c>
      <c r="D83" s="156">
        <v>47849</v>
      </c>
      <c r="E83" s="153">
        <v>500000</v>
      </c>
      <c r="F83" s="154">
        <v>10.7951</v>
      </c>
      <c r="G83" s="154">
        <v>10.7994</v>
      </c>
      <c r="H83" s="153">
        <v>300000</v>
      </c>
      <c r="I83" s="153">
        <v>300381213.39999998</v>
      </c>
      <c r="J83" s="154">
        <v>60</v>
      </c>
    </row>
    <row r="84" spans="2:10">
      <c r="B84" s="152">
        <v>44539</v>
      </c>
      <c r="C84" s="156">
        <v>44543</v>
      </c>
      <c r="D84" s="156">
        <v>47849</v>
      </c>
      <c r="E84" s="153">
        <v>125000</v>
      </c>
      <c r="F84" s="154">
        <v>10.7951</v>
      </c>
      <c r="G84" s="154">
        <v>10.7951</v>
      </c>
      <c r="H84" s="153">
        <v>118327</v>
      </c>
      <c r="I84" s="153">
        <v>118525720.67</v>
      </c>
      <c r="J84" s="154">
        <v>94.661600000000007</v>
      </c>
    </row>
    <row r="85" spans="2:10">
      <c r="B85" s="152">
        <v>44546</v>
      </c>
      <c r="C85" s="156">
        <v>44547</v>
      </c>
      <c r="D85" s="156">
        <v>47849</v>
      </c>
      <c r="E85" s="153">
        <v>1000000</v>
      </c>
      <c r="F85" s="154">
        <v>10.6394</v>
      </c>
      <c r="G85" s="154">
        <v>10.6538</v>
      </c>
      <c r="H85" s="153">
        <v>1000000</v>
      </c>
      <c r="I85" s="153">
        <v>1011602521.45</v>
      </c>
      <c r="J85" s="154">
        <v>100</v>
      </c>
    </row>
    <row r="86" spans="2:10">
      <c r="B86" s="152">
        <v>44546</v>
      </c>
      <c r="C86" s="156">
        <v>44550</v>
      </c>
      <c r="D86" s="157">
        <v>47849</v>
      </c>
      <c r="E86" s="153">
        <v>250000</v>
      </c>
      <c r="F86" s="154">
        <v>10.6394</v>
      </c>
      <c r="G86" s="154">
        <v>10.6394</v>
      </c>
      <c r="H86" s="153">
        <v>0</v>
      </c>
      <c r="I86" s="153">
        <v>0</v>
      </c>
      <c r="J86" s="154">
        <v>0</v>
      </c>
    </row>
    <row r="87" spans="2:10">
      <c r="B87" s="152"/>
      <c r="C87" s="155"/>
      <c r="D87" s="159"/>
      <c r="E87" s="153"/>
      <c r="F87" s="154"/>
      <c r="G87" s="154"/>
      <c r="H87" s="153"/>
      <c r="I87" s="153"/>
      <c r="J87" s="154"/>
    </row>
    <row r="88" spans="2:10">
      <c r="B88" s="145" t="s">
        <v>31</v>
      </c>
      <c r="C88" s="142"/>
      <c r="D88" s="142"/>
      <c r="E88" s="142">
        <v>41812500</v>
      </c>
      <c r="F88" s="142"/>
      <c r="G88" s="142"/>
      <c r="H88" s="142">
        <v>34023114</v>
      </c>
      <c r="I88" s="142">
        <v>72034212355.340012</v>
      </c>
      <c r="J88" s="142">
        <v>81.370676233183858</v>
      </c>
    </row>
    <row r="89" spans="2:10">
      <c r="B89"/>
      <c r="C89"/>
      <c r="D89"/>
      <c r="E89"/>
      <c r="F89"/>
      <c r="G89"/>
      <c r="H89"/>
      <c r="I89"/>
      <c r="J89"/>
    </row>
    <row r="90" spans="2:10">
      <c r="B90"/>
      <c r="C90"/>
      <c r="D90"/>
      <c r="E90"/>
      <c r="F90"/>
      <c r="G90"/>
      <c r="H90"/>
      <c r="I90"/>
      <c r="J90"/>
    </row>
    <row r="91" spans="2:10">
      <c r="B91"/>
      <c r="C91"/>
      <c r="D91"/>
      <c r="E91"/>
      <c r="F91"/>
      <c r="G91"/>
      <c r="H91"/>
      <c r="I91"/>
      <c r="J91"/>
    </row>
    <row r="92" spans="2:10">
      <c r="B92"/>
      <c r="C92"/>
      <c r="D92"/>
      <c r="E92"/>
      <c r="F92"/>
      <c r="G92"/>
      <c r="H92"/>
      <c r="I92"/>
      <c r="J92"/>
    </row>
    <row r="93" spans="2:10">
      <c r="B93"/>
      <c r="C93"/>
      <c r="D93"/>
      <c r="E93"/>
      <c r="F93"/>
      <c r="G93"/>
      <c r="H93"/>
      <c r="I93"/>
      <c r="J93"/>
    </row>
    <row r="94" spans="2:10">
      <c r="B94"/>
      <c r="C94"/>
      <c r="D94"/>
      <c r="E94"/>
      <c r="F94"/>
      <c r="G94"/>
      <c r="H94"/>
      <c r="I94"/>
      <c r="J94"/>
    </row>
    <row r="95" spans="2:10">
      <c r="B95"/>
      <c r="C95"/>
      <c r="D95"/>
      <c r="E95"/>
      <c r="F95"/>
      <c r="G95"/>
      <c r="H95"/>
      <c r="I95"/>
      <c r="J95"/>
    </row>
    <row r="96" spans="2:10">
      <c r="B96"/>
      <c r="C96"/>
      <c r="D96"/>
      <c r="E96"/>
      <c r="F96"/>
      <c r="G96"/>
      <c r="H96"/>
      <c r="I96"/>
      <c r="J96"/>
    </row>
    <row r="97" spans="2:10">
      <c r="B97"/>
      <c r="C97"/>
      <c r="D97"/>
      <c r="E97"/>
      <c r="F97"/>
      <c r="G97"/>
      <c r="H97"/>
      <c r="I97"/>
      <c r="J97"/>
    </row>
    <row r="98" spans="2:10">
      <c r="B98"/>
      <c r="C98"/>
      <c r="D98"/>
      <c r="E98"/>
      <c r="F98"/>
      <c r="G98"/>
      <c r="H98"/>
      <c r="I98"/>
      <c r="J98"/>
    </row>
    <row r="99" spans="2:10">
      <c r="B99"/>
      <c r="C99"/>
      <c r="D99"/>
      <c r="E99"/>
      <c r="F99"/>
      <c r="G99"/>
      <c r="H99"/>
      <c r="I99"/>
      <c r="J99"/>
    </row>
    <row r="100" spans="2:10">
      <c r="B100"/>
      <c r="C100"/>
      <c r="D100"/>
      <c r="E100"/>
      <c r="F100"/>
      <c r="G100"/>
      <c r="H100"/>
      <c r="I100"/>
      <c r="J100"/>
    </row>
    <row r="101" spans="2:10">
      <c r="B101"/>
      <c r="C101"/>
      <c r="D101"/>
      <c r="E101"/>
      <c r="F101"/>
      <c r="G101"/>
      <c r="H101"/>
      <c r="I101"/>
      <c r="J101"/>
    </row>
    <row r="102" spans="2:10">
      <c r="B102"/>
      <c r="C102"/>
      <c r="D102"/>
      <c r="E102"/>
      <c r="F102"/>
      <c r="G102"/>
      <c r="H102"/>
      <c r="I102"/>
      <c r="J102"/>
    </row>
    <row r="103" spans="2:10">
      <c r="B103"/>
      <c r="C103"/>
      <c r="D103"/>
      <c r="E103"/>
      <c r="F103"/>
      <c r="G103"/>
      <c r="H103"/>
      <c r="I103"/>
      <c r="J103"/>
    </row>
    <row r="104" spans="2:10">
      <c r="B104"/>
      <c r="C104"/>
      <c r="D104"/>
      <c r="E104"/>
      <c r="F104"/>
      <c r="G104"/>
      <c r="H104"/>
      <c r="I104"/>
      <c r="J104"/>
    </row>
    <row r="105" spans="2:10">
      <c r="B105"/>
      <c r="C105"/>
      <c r="D105"/>
      <c r="E105"/>
      <c r="F105"/>
      <c r="G105"/>
      <c r="H105"/>
      <c r="I105"/>
      <c r="J105"/>
    </row>
    <row r="106" spans="2:10">
      <c r="B106"/>
      <c r="C106"/>
      <c r="D106"/>
      <c r="E106"/>
      <c r="F106"/>
      <c r="G106"/>
      <c r="H106"/>
      <c r="I106"/>
      <c r="J106"/>
    </row>
    <row r="107" spans="2:10">
      <c r="B107"/>
      <c r="C107"/>
      <c r="D107"/>
      <c r="E107"/>
      <c r="F107"/>
      <c r="G107"/>
      <c r="H107"/>
      <c r="I107"/>
      <c r="J107"/>
    </row>
    <row r="108" spans="2:10">
      <c r="B108"/>
      <c r="C108"/>
      <c r="D108"/>
      <c r="E108"/>
      <c r="F108"/>
      <c r="G108"/>
      <c r="H108"/>
      <c r="I108"/>
      <c r="J108"/>
    </row>
    <row r="109" spans="2:10">
      <c r="B109"/>
      <c r="C109"/>
      <c r="D109"/>
      <c r="E109"/>
      <c r="F109"/>
      <c r="G109"/>
      <c r="H109"/>
      <c r="I109"/>
      <c r="J109"/>
    </row>
    <row r="110" spans="2:10">
      <c r="B110"/>
      <c r="C110"/>
      <c r="D110"/>
      <c r="E110"/>
      <c r="F110"/>
      <c r="G110"/>
      <c r="H110"/>
      <c r="I110"/>
      <c r="J110"/>
    </row>
    <row r="111" spans="2:10">
      <c r="B111"/>
      <c r="C111"/>
      <c r="D111"/>
      <c r="E111"/>
      <c r="F111"/>
      <c r="G111"/>
      <c r="H111"/>
      <c r="I111"/>
      <c r="J111"/>
    </row>
    <row r="112" spans="2:10">
      <c r="B112"/>
      <c r="C112"/>
      <c r="D112"/>
      <c r="E112"/>
      <c r="F112"/>
      <c r="G112"/>
      <c r="H112"/>
      <c r="I112"/>
      <c r="J112"/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/>
  <dimension ref="B1:J112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2" customWidth="1"/>
    <col min="3" max="4" width="19.42578125" style="82" bestFit="1" customWidth="1"/>
    <col min="5" max="5" width="12.85546875" style="82" bestFit="1" customWidth="1"/>
    <col min="6" max="6" width="12" style="82" bestFit="1" customWidth="1"/>
    <col min="7" max="7" width="13.7109375" style="82" bestFit="1" customWidth="1"/>
    <col min="8" max="8" width="12.85546875" style="82" bestFit="1" customWidth="1"/>
    <col min="9" max="9" width="17.5703125" style="82" bestFit="1" customWidth="1"/>
    <col min="10" max="10" width="17.7109375" style="82" bestFit="1" customWidth="1"/>
    <col min="11" max="16384" width="9.140625" style="82"/>
  </cols>
  <sheetData>
    <row r="1" spans="2:10">
      <c r="B1" s="81" t="s">
        <v>37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8" t="s">
        <v>9</v>
      </c>
      <c r="C5" s="108" t="s">
        <v>30</v>
      </c>
      <c r="D5" s="107"/>
      <c r="E5" s="109">
        <v>12937500</v>
      </c>
      <c r="F5" s="110" t="s">
        <v>30</v>
      </c>
      <c r="G5" s="110" t="s">
        <v>30</v>
      </c>
      <c r="H5" s="109">
        <v>6518670</v>
      </c>
      <c r="I5" s="109">
        <v>72327343282.869995</v>
      </c>
      <c r="J5" s="110">
        <v>50.385855072463769</v>
      </c>
    </row>
    <row r="6" spans="2:10">
      <c r="B6" s="120" t="s">
        <v>30</v>
      </c>
      <c r="C6" s="119" t="s">
        <v>30</v>
      </c>
      <c r="D6" s="160">
        <v>45717</v>
      </c>
      <c r="E6" s="121">
        <v>5887320</v>
      </c>
      <c r="F6" s="122">
        <v>0.1394</v>
      </c>
      <c r="G6" s="122">
        <v>0.1394</v>
      </c>
      <c r="H6" s="121">
        <v>546661</v>
      </c>
      <c r="I6" s="121">
        <v>6120010879.3999996</v>
      </c>
      <c r="J6" s="122">
        <v>9.2853964112703231</v>
      </c>
    </row>
    <row r="7" spans="2:10">
      <c r="B7" s="124">
        <v>44565</v>
      </c>
      <c r="C7" s="124">
        <v>44566</v>
      </c>
      <c r="D7" s="161">
        <v>45717</v>
      </c>
      <c r="E7" s="125">
        <v>1637320</v>
      </c>
      <c r="F7" s="126">
        <v>0.1394</v>
      </c>
      <c r="G7" s="126">
        <v>0.1394</v>
      </c>
      <c r="H7" s="125">
        <v>546661</v>
      </c>
      <c r="I7" s="125">
        <v>6120010879.3999996</v>
      </c>
      <c r="J7" s="126">
        <v>33.387547944201501</v>
      </c>
    </row>
    <row r="8" spans="2:10">
      <c r="B8" s="124">
        <v>44572</v>
      </c>
      <c r="C8" s="124">
        <v>44573</v>
      </c>
      <c r="D8" s="161">
        <v>45717</v>
      </c>
      <c r="E8" s="125">
        <v>1500000</v>
      </c>
      <c r="F8" s="126">
        <v>0</v>
      </c>
      <c r="G8" s="126">
        <v>0</v>
      </c>
      <c r="H8" s="125">
        <v>0</v>
      </c>
      <c r="I8" s="125">
        <v>0</v>
      </c>
      <c r="J8" s="126">
        <v>0</v>
      </c>
    </row>
    <row r="9" spans="2:10">
      <c r="B9" s="124">
        <v>44579</v>
      </c>
      <c r="C9" s="124">
        <v>44580</v>
      </c>
      <c r="D9" s="161">
        <v>45717</v>
      </c>
      <c r="E9" s="125">
        <v>1500000</v>
      </c>
      <c r="F9" s="126">
        <v>0</v>
      </c>
      <c r="G9" s="126">
        <v>0</v>
      </c>
      <c r="H9" s="125">
        <v>0</v>
      </c>
      <c r="I9" s="125">
        <v>0</v>
      </c>
      <c r="J9" s="126">
        <v>0</v>
      </c>
    </row>
    <row r="10" spans="2:10">
      <c r="B10" s="124">
        <v>44586</v>
      </c>
      <c r="C10" s="124">
        <v>44587</v>
      </c>
      <c r="D10" s="162">
        <v>45717</v>
      </c>
      <c r="E10" s="125">
        <v>1250000</v>
      </c>
      <c r="F10" s="126">
        <v>0</v>
      </c>
      <c r="G10" s="126">
        <v>0</v>
      </c>
      <c r="H10" s="125">
        <v>0</v>
      </c>
      <c r="I10" s="125">
        <v>0</v>
      </c>
      <c r="J10" s="126">
        <v>0</v>
      </c>
    </row>
    <row r="11" spans="2:10">
      <c r="B11" s="123" t="s">
        <v>30</v>
      </c>
      <c r="C11" s="128" t="s">
        <v>30</v>
      </c>
      <c r="D11" s="163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/>
    </row>
    <row r="12" spans="2:10">
      <c r="B12" s="120" t="s">
        <v>30</v>
      </c>
      <c r="C12" s="119" t="s">
        <v>30</v>
      </c>
      <c r="D12" s="160">
        <v>46813</v>
      </c>
      <c r="E12" s="121">
        <v>7050180</v>
      </c>
      <c r="F12" s="122">
        <v>0.27893648807320059</v>
      </c>
      <c r="G12" s="122">
        <v>0.27893648807320059</v>
      </c>
      <c r="H12" s="121">
        <v>5972009</v>
      </c>
      <c r="I12" s="121">
        <v>66207332403.469994</v>
      </c>
      <c r="J12" s="122">
        <v>84.707184781097794</v>
      </c>
    </row>
    <row r="13" spans="2:10">
      <c r="B13" s="124">
        <v>44565</v>
      </c>
      <c r="C13" s="124">
        <v>44566</v>
      </c>
      <c r="D13" s="161">
        <v>46813</v>
      </c>
      <c r="E13" s="125">
        <v>1737680</v>
      </c>
      <c r="F13" s="126">
        <v>0.29010000000000002</v>
      </c>
      <c r="G13" s="126">
        <v>0.29010000000000002</v>
      </c>
      <c r="H13" s="125">
        <v>962815</v>
      </c>
      <c r="I13" s="125">
        <v>10635620941.17</v>
      </c>
      <c r="J13" s="126">
        <v>55.408072832742505</v>
      </c>
    </row>
    <row r="14" spans="2:10">
      <c r="B14" s="124">
        <v>44572</v>
      </c>
      <c r="C14" s="124">
        <v>44573</v>
      </c>
      <c r="D14" s="161">
        <v>46813</v>
      </c>
      <c r="E14" s="125">
        <v>1875000</v>
      </c>
      <c r="F14" s="126">
        <v>0.28799999999999998</v>
      </c>
      <c r="G14" s="126">
        <v>0.28799999999999998</v>
      </c>
      <c r="H14" s="125">
        <v>1768867</v>
      </c>
      <c r="I14" s="125">
        <v>19577276666.099998</v>
      </c>
      <c r="J14" s="126">
        <v>94.339573333333334</v>
      </c>
    </row>
    <row r="15" spans="2:10">
      <c r="B15" s="124">
        <v>44579</v>
      </c>
      <c r="C15" s="124">
        <v>44580</v>
      </c>
      <c r="D15" s="161">
        <v>46813</v>
      </c>
      <c r="E15" s="125">
        <v>1875000</v>
      </c>
      <c r="F15" s="126">
        <v>0.27800000000000002</v>
      </c>
      <c r="G15" s="126">
        <v>0.27800000000000002</v>
      </c>
      <c r="H15" s="125">
        <v>1765823</v>
      </c>
      <c r="I15" s="125">
        <v>19590597115.27</v>
      </c>
      <c r="J15" s="126">
        <v>94.17722666666667</v>
      </c>
    </row>
    <row r="16" spans="2:10">
      <c r="B16" s="124">
        <v>44586</v>
      </c>
      <c r="C16" s="124">
        <v>44587</v>
      </c>
      <c r="D16" s="162">
        <v>46813</v>
      </c>
      <c r="E16" s="125">
        <v>1562500</v>
      </c>
      <c r="F16" s="126">
        <v>0.26200000000000001</v>
      </c>
      <c r="G16" s="126">
        <v>0.26200000000000001</v>
      </c>
      <c r="H16" s="125">
        <v>1474504</v>
      </c>
      <c r="I16" s="125">
        <v>16403837680.929998</v>
      </c>
      <c r="J16" s="126">
        <v>94.368255999999988</v>
      </c>
    </row>
    <row r="17" spans="2:10">
      <c r="B17" s="123" t="s">
        <v>30</v>
      </c>
      <c r="C17" s="128" t="s">
        <v>30</v>
      </c>
      <c r="D17" s="163" t="s">
        <v>30</v>
      </c>
      <c r="E17" s="125" t="s">
        <v>30</v>
      </c>
      <c r="F17" s="126" t="s">
        <v>30</v>
      </c>
      <c r="G17" s="126" t="s">
        <v>30</v>
      </c>
      <c r="H17" s="125" t="s">
        <v>30</v>
      </c>
      <c r="I17" s="125" t="s">
        <v>30</v>
      </c>
      <c r="J17" s="126"/>
    </row>
    <row r="18" spans="2:10">
      <c r="B18" s="108" t="s">
        <v>10</v>
      </c>
      <c r="C18" s="108" t="s">
        <v>30</v>
      </c>
      <c r="D18" s="164"/>
      <c r="E18" s="109">
        <v>20312500</v>
      </c>
      <c r="F18" s="110" t="s">
        <v>30</v>
      </c>
      <c r="G18" s="110" t="s">
        <v>30</v>
      </c>
      <c r="H18" s="109">
        <v>15513803</v>
      </c>
      <c r="I18" s="109">
        <v>12269943100.549999</v>
      </c>
      <c r="J18" s="110">
        <v>76.375645538461541</v>
      </c>
    </row>
    <row r="19" spans="2:10">
      <c r="B19" s="120" t="s">
        <v>30</v>
      </c>
      <c r="C19" s="119" t="s">
        <v>30</v>
      </c>
      <c r="D19" s="160">
        <v>44835</v>
      </c>
      <c r="E19" s="121">
        <v>2500000</v>
      </c>
      <c r="F19" s="122">
        <v>11.918298747743053</v>
      </c>
      <c r="G19" s="122">
        <v>11.918348809581182</v>
      </c>
      <c r="H19" s="121">
        <v>2000000</v>
      </c>
      <c r="I19" s="121">
        <v>1849627550.0999999</v>
      </c>
      <c r="J19" s="122">
        <v>80</v>
      </c>
    </row>
    <row r="20" spans="2:10">
      <c r="B20" s="124">
        <v>44574</v>
      </c>
      <c r="C20" s="124">
        <v>44575</v>
      </c>
      <c r="D20" s="161">
        <v>44835</v>
      </c>
      <c r="E20" s="125">
        <v>1000000</v>
      </c>
      <c r="F20" s="126">
        <v>11.757400000000001</v>
      </c>
      <c r="G20" s="126">
        <v>11.757400000000001</v>
      </c>
      <c r="H20" s="125">
        <v>1000000</v>
      </c>
      <c r="I20" s="125">
        <v>923670000</v>
      </c>
      <c r="J20" s="126">
        <v>100</v>
      </c>
    </row>
    <row r="21" spans="2:10">
      <c r="B21" s="124">
        <v>44574</v>
      </c>
      <c r="C21" s="124">
        <v>44578</v>
      </c>
      <c r="D21" s="161">
        <v>44835</v>
      </c>
      <c r="E21" s="125">
        <v>250000</v>
      </c>
      <c r="F21" s="126">
        <v>11.757400000000001</v>
      </c>
      <c r="G21" s="126">
        <v>11.757400000000001</v>
      </c>
      <c r="H21" s="125">
        <v>0</v>
      </c>
      <c r="I21" s="125">
        <v>0</v>
      </c>
      <c r="J21" s="126">
        <v>0</v>
      </c>
    </row>
    <row r="22" spans="2:10">
      <c r="B22" s="124">
        <v>44588</v>
      </c>
      <c r="C22" s="124">
        <v>44589</v>
      </c>
      <c r="D22" s="161">
        <v>44835</v>
      </c>
      <c r="E22" s="125">
        <v>1000000</v>
      </c>
      <c r="F22" s="126">
        <v>12.078799999999999</v>
      </c>
      <c r="G22" s="126">
        <v>12.078900000000001</v>
      </c>
      <c r="H22" s="125">
        <v>1000000</v>
      </c>
      <c r="I22" s="125">
        <v>925957550.10000002</v>
      </c>
      <c r="J22" s="126">
        <v>100</v>
      </c>
    </row>
    <row r="23" spans="2:10">
      <c r="B23" s="124">
        <v>44588</v>
      </c>
      <c r="C23" s="124">
        <v>44592</v>
      </c>
      <c r="D23" s="162">
        <v>44835</v>
      </c>
      <c r="E23" s="125">
        <v>250000</v>
      </c>
      <c r="F23" s="126">
        <v>12.078799999999999</v>
      </c>
      <c r="G23" s="126">
        <v>12.078799999999999</v>
      </c>
      <c r="H23" s="125">
        <v>0</v>
      </c>
      <c r="I23" s="125">
        <v>0</v>
      </c>
      <c r="J23" s="126">
        <v>0</v>
      </c>
    </row>
    <row r="24" spans="2:10">
      <c r="B24" s="123" t="s">
        <v>30</v>
      </c>
      <c r="C24" s="128" t="s">
        <v>30</v>
      </c>
      <c r="D24" s="163" t="s">
        <v>30</v>
      </c>
      <c r="E24" s="125" t="s">
        <v>30</v>
      </c>
      <c r="F24" s="126" t="s">
        <v>30</v>
      </c>
      <c r="G24" s="126" t="s">
        <v>30</v>
      </c>
      <c r="H24" s="125" t="s">
        <v>30</v>
      </c>
      <c r="I24" s="125" t="s">
        <v>30</v>
      </c>
      <c r="J24" s="126"/>
    </row>
    <row r="25" spans="2:10">
      <c r="B25" s="120" t="s">
        <v>30</v>
      </c>
      <c r="C25" s="119" t="s">
        <v>30</v>
      </c>
      <c r="D25" s="160">
        <v>45017</v>
      </c>
      <c r="E25" s="121">
        <v>3125000</v>
      </c>
      <c r="F25" s="122">
        <v>12.017985475554584</v>
      </c>
      <c r="G25" s="122">
        <v>12.026139531015698</v>
      </c>
      <c r="H25" s="121">
        <v>2771346</v>
      </c>
      <c r="I25" s="121">
        <v>2414883004.8599997</v>
      </c>
      <c r="J25" s="122">
        <v>88.683071999999996</v>
      </c>
    </row>
    <row r="26" spans="2:10">
      <c r="B26" s="124">
        <v>44567</v>
      </c>
      <c r="C26" s="124">
        <v>44568</v>
      </c>
      <c r="D26" s="161">
        <v>45017</v>
      </c>
      <c r="E26" s="125">
        <v>1500000</v>
      </c>
      <c r="F26" s="126">
        <v>12.052899999999999</v>
      </c>
      <c r="G26" s="126">
        <v>12.068</v>
      </c>
      <c r="H26" s="125">
        <v>1500000</v>
      </c>
      <c r="I26" s="125">
        <v>1304045692.3</v>
      </c>
      <c r="J26" s="126">
        <v>100</v>
      </c>
    </row>
    <row r="27" spans="2:10">
      <c r="B27" s="124">
        <v>44567</v>
      </c>
      <c r="C27" s="124">
        <v>44571</v>
      </c>
      <c r="D27" s="161">
        <v>45017</v>
      </c>
      <c r="E27" s="125">
        <v>375000</v>
      </c>
      <c r="F27" s="126">
        <v>12.052899999999999</v>
      </c>
      <c r="G27" s="126">
        <v>12.052899999999999</v>
      </c>
      <c r="H27" s="125">
        <v>109226</v>
      </c>
      <c r="I27" s="125">
        <v>95000063.090000004</v>
      </c>
      <c r="J27" s="126">
        <v>29.126933333333334</v>
      </c>
    </row>
    <row r="28" spans="2:10">
      <c r="B28" s="124">
        <v>44581</v>
      </c>
      <c r="C28" s="124">
        <v>44582</v>
      </c>
      <c r="D28" s="161">
        <v>45017</v>
      </c>
      <c r="E28" s="125">
        <v>1000000</v>
      </c>
      <c r="F28" s="126">
        <v>11.969900000000001</v>
      </c>
      <c r="G28" s="126">
        <v>11.969900000000001</v>
      </c>
      <c r="H28" s="125">
        <v>1000000</v>
      </c>
      <c r="I28" s="125">
        <v>874069474.28999996</v>
      </c>
      <c r="J28" s="126">
        <v>100</v>
      </c>
    </row>
    <row r="29" spans="2:10">
      <c r="B29" s="124">
        <v>44581</v>
      </c>
      <c r="C29" s="124">
        <v>44585</v>
      </c>
      <c r="D29" s="162">
        <v>45017</v>
      </c>
      <c r="E29" s="125">
        <v>250000</v>
      </c>
      <c r="F29" s="126">
        <v>11.969900000000001</v>
      </c>
      <c r="G29" s="126">
        <v>11.969900000000001</v>
      </c>
      <c r="H29" s="125">
        <v>162120</v>
      </c>
      <c r="I29" s="125">
        <v>141767775.18000001</v>
      </c>
      <c r="J29" s="126">
        <v>64.847999999999999</v>
      </c>
    </row>
    <row r="30" spans="2:10">
      <c r="B30" s="123" t="s">
        <v>30</v>
      </c>
      <c r="C30" s="128" t="s">
        <v>30</v>
      </c>
      <c r="D30" s="163" t="s">
        <v>30</v>
      </c>
      <c r="E30" s="125" t="s">
        <v>30</v>
      </c>
      <c r="F30" s="126" t="s">
        <v>30</v>
      </c>
      <c r="G30" s="126" t="s">
        <v>30</v>
      </c>
      <c r="H30" s="125" t="s">
        <v>30</v>
      </c>
      <c r="I30" s="125" t="s">
        <v>30</v>
      </c>
      <c r="J30" s="126"/>
    </row>
    <row r="31" spans="2:10">
      <c r="B31" s="120" t="s">
        <v>30</v>
      </c>
      <c r="C31" s="119" t="s">
        <v>30</v>
      </c>
      <c r="D31" s="160">
        <v>45383</v>
      </c>
      <c r="E31" s="121">
        <v>7812500</v>
      </c>
      <c r="F31" s="122">
        <v>11.553656426158465</v>
      </c>
      <c r="G31" s="122">
        <v>11.563303572641702</v>
      </c>
      <c r="H31" s="121">
        <v>5833457</v>
      </c>
      <c r="I31" s="121">
        <v>4594131158.4499998</v>
      </c>
      <c r="J31" s="122">
        <v>74.668249599999996</v>
      </c>
    </row>
    <row r="32" spans="2:10">
      <c r="B32" s="124">
        <v>44567</v>
      </c>
      <c r="C32" s="124">
        <v>44568</v>
      </c>
      <c r="D32" s="161">
        <v>45383</v>
      </c>
      <c r="E32" s="125">
        <v>1500000</v>
      </c>
      <c r="F32" s="126">
        <v>11.648</v>
      </c>
      <c r="G32" s="126">
        <v>11.6549</v>
      </c>
      <c r="H32" s="125">
        <v>1500000</v>
      </c>
      <c r="I32" s="125">
        <v>1175776490.05</v>
      </c>
      <c r="J32" s="126">
        <v>100</v>
      </c>
    </row>
    <row r="33" spans="2:10">
      <c r="B33" s="124">
        <v>44567</v>
      </c>
      <c r="C33" s="124">
        <v>44571</v>
      </c>
      <c r="D33" s="161">
        <v>45383</v>
      </c>
      <c r="E33" s="125">
        <v>375000</v>
      </c>
      <c r="F33" s="126">
        <v>11.648</v>
      </c>
      <c r="G33" s="126">
        <v>11.648</v>
      </c>
      <c r="H33" s="125">
        <v>48000</v>
      </c>
      <c r="I33" s="125">
        <v>37641362.590000004</v>
      </c>
      <c r="J33" s="126">
        <v>12.8</v>
      </c>
    </row>
    <row r="34" spans="2:10">
      <c r="B34" s="124">
        <v>44574</v>
      </c>
      <c r="C34" s="124">
        <v>44575</v>
      </c>
      <c r="D34" s="161">
        <v>45383</v>
      </c>
      <c r="E34" s="125">
        <v>2000000</v>
      </c>
      <c r="F34" s="126">
        <v>11.4937</v>
      </c>
      <c r="G34" s="126">
        <v>11.5098</v>
      </c>
      <c r="H34" s="125">
        <v>1731000</v>
      </c>
      <c r="I34" s="125">
        <v>1363942236.0799999</v>
      </c>
      <c r="J34" s="126">
        <v>86.550000000000011</v>
      </c>
    </row>
    <row r="35" spans="2:10">
      <c r="B35" s="124">
        <v>44574</v>
      </c>
      <c r="C35" s="124">
        <v>44578</v>
      </c>
      <c r="D35" s="161">
        <v>45383</v>
      </c>
      <c r="E35" s="125">
        <v>500000</v>
      </c>
      <c r="F35" s="126">
        <v>11.4937</v>
      </c>
      <c r="G35" s="126">
        <v>11.4937</v>
      </c>
      <c r="H35" s="125">
        <v>15000</v>
      </c>
      <c r="I35" s="125">
        <v>11824370.83</v>
      </c>
      <c r="J35" s="126">
        <v>3</v>
      </c>
    </row>
    <row r="36" spans="2:10">
      <c r="B36" s="124">
        <v>44581</v>
      </c>
      <c r="C36" s="124">
        <v>44582</v>
      </c>
      <c r="D36" s="161">
        <v>45383</v>
      </c>
      <c r="E36" s="125">
        <v>2000000</v>
      </c>
      <c r="F36" s="126">
        <v>11.5161</v>
      </c>
      <c r="G36" s="126">
        <v>11.5238</v>
      </c>
      <c r="H36" s="125">
        <v>1545000</v>
      </c>
      <c r="I36" s="125">
        <v>1219482706.78</v>
      </c>
      <c r="J36" s="126">
        <v>77.25</v>
      </c>
    </row>
    <row r="37" spans="2:10">
      <c r="B37" s="124">
        <v>44581</v>
      </c>
      <c r="C37" s="124">
        <v>44585</v>
      </c>
      <c r="D37" s="161">
        <v>45383</v>
      </c>
      <c r="E37" s="125">
        <v>500000</v>
      </c>
      <c r="F37" s="126">
        <v>11.5161</v>
      </c>
      <c r="G37" s="126">
        <v>11.5161</v>
      </c>
      <c r="H37" s="125">
        <v>244457</v>
      </c>
      <c r="I37" s="125">
        <v>193035745.25</v>
      </c>
      <c r="J37" s="126">
        <v>48.891400000000004</v>
      </c>
    </row>
    <row r="38" spans="2:10">
      <c r="B38" s="124">
        <v>44588</v>
      </c>
      <c r="C38" s="124">
        <v>44589</v>
      </c>
      <c r="D38" s="161">
        <v>45383</v>
      </c>
      <c r="E38" s="125">
        <v>750000</v>
      </c>
      <c r="F38" s="126">
        <v>11.5892</v>
      </c>
      <c r="G38" s="126">
        <v>11.5974</v>
      </c>
      <c r="H38" s="125">
        <v>750000</v>
      </c>
      <c r="I38" s="125">
        <v>592428246.87</v>
      </c>
      <c r="J38" s="126">
        <v>100</v>
      </c>
    </row>
    <row r="39" spans="2:10">
      <c r="B39" s="124">
        <v>44588</v>
      </c>
      <c r="C39" s="124">
        <v>44592</v>
      </c>
      <c r="D39" s="162">
        <v>45383</v>
      </c>
      <c r="E39" s="125">
        <v>187500</v>
      </c>
      <c r="F39" s="126">
        <v>11.5892</v>
      </c>
      <c r="G39" s="126">
        <v>11.5892</v>
      </c>
      <c r="H39" s="125">
        <v>0</v>
      </c>
      <c r="I39" s="125">
        <v>0</v>
      </c>
      <c r="J39" s="126">
        <v>0</v>
      </c>
    </row>
    <row r="40" spans="2:10">
      <c r="B40" s="123" t="s">
        <v>30</v>
      </c>
      <c r="C40" s="128" t="s">
        <v>30</v>
      </c>
      <c r="D40" s="163" t="s">
        <v>30</v>
      </c>
      <c r="E40" s="125" t="s">
        <v>30</v>
      </c>
      <c r="F40" s="126" t="s">
        <v>30</v>
      </c>
      <c r="G40" s="126" t="s">
        <v>30</v>
      </c>
      <c r="H40" s="125" t="s">
        <v>30</v>
      </c>
      <c r="I40" s="125" t="s">
        <v>30</v>
      </c>
      <c r="J40" s="126"/>
    </row>
    <row r="41" spans="2:10">
      <c r="B41" s="120" t="s">
        <v>30</v>
      </c>
      <c r="C41" s="119" t="s">
        <v>30</v>
      </c>
      <c r="D41" s="160">
        <v>45839</v>
      </c>
      <c r="E41" s="121">
        <v>6875000</v>
      </c>
      <c r="F41" s="122">
        <v>11.235096183786659</v>
      </c>
      <c r="G41" s="122">
        <v>11.246140107337659</v>
      </c>
      <c r="H41" s="121">
        <v>4909000</v>
      </c>
      <c r="I41" s="121">
        <v>3411301387.1400003</v>
      </c>
      <c r="J41" s="122">
        <v>71.403636363636366</v>
      </c>
    </row>
    <row r="42" spans="2:10">
      <c r="B42" s="124">
        <v>44567</v>
      </c>
      <c r="C42" s="124">
        <v>44568</v>
      </c>
      <c r="D42" s="161">
        <v>45839</v>
      </c>
      <c r="E42" s="125">
        <v>500000</v>
      </c>
      <c r="F42" s="126">
        <v>11.4056</v>
      </c>
      <c r="G42" s="126">
        <v>11.408899999999999</v>
      </c>
      <c r="H42" s="125">
        <v>500000</v>
      </c>
      <c r="I42" s="125">
        <v>344077607.10000002</v>
      </c>
      <c r="J42" s="126">
        <v>100</v>
      </c>
    </row>
    <row r="43" spans="2:10">
      <c r="B43" s="124">
        <v>44567</v>
      </c>
      <c r="C43" s="124">
        <v>44571</v>
      </c>
      <c r="D43" s="161">
        <v>45839</v>
      </c>
      <c r="E43" s="125">
        <v>125000</v>
      </c>
      <c r="F43" s="126">
        <v>11.4056</v>
      </c>
      <c r="G43" s="126">
        <v>11.4056</v>
      </c>
      <c r="H43" s="125">
        <v>0</v>
      </c>
      <c r="I43" s="125">
        <v>0</v>
      </c>
      <c r="J43" s="126">
        <v>0</v>
      </c>
    </row>
    <row r="44" spans="2:10">
      <c r="B44" s="124">
        <v>44574</v>
      </c>
      <c r="C44" s="124">
        <v>44575</v>
      </c>
      <c r="D44" s="161">
        <v>45839</v>
      </c>
      <c r="E44" s="125">
        <v>1500000</v>
      </c>
      <c r="F44" s="126">
        <v>11.204599999999999</v>
      </c>
      <c r="G44" s="126">
        <v>11.209</v>
      </c>
      <c r="H44" s="125">
        <v>930000</v>
      </c>
      <c r="I44" s="125">
        <v>645353463.96000004</v>
      </c>
      <c r="J44" s="126">
        <v>62</v>
      </c>
    </row>
    <row r="45" spans="2:10">
      <c r="B45" s="124">
        <v>44574</v>
      </c>
      <c r="C45" s="124">
        <v>44578</v>
      </c>
      <c r="D45" s="161">
        <v>45839</v>
      </c>
      <c r="E45" s="125">
        <v>375000</v>
      </c>
      <c r="F45" s="126">
        <v>11.204599999999999</v>
      </c>
      <c r="G45" s="126">
        <v>11.204599999999999</v>
      </c>
      <c r="H45" s="125">
        <v>0</v>
      </c>
      <c r="I45" s="125">
        <v>0</v>
      </c>
      <c r="J45" s="126">
        <v>0</v>
      </c>
    </row>
    <row r="46" spans="2:10">
      <c r="B46" s="124">
        <v>44581</v>
      </c>
      <c r="C46" s="124">
        <v>44582</v>
      </c>
      <c r="D46" s="161">
        <v>45839</v>
      </c>
      <c r="E46" s="125">
        <v>1000000</v>
      </c>
      <c r="F46" s="126">
        <v>11.2126</v>
      </c>
      <c r="G46" s="126">
        <v>11.219900000000001</v>
      </c>
      <c r="H46" s="125">
        <v>979000</v>
      </c>
      <c r="I46" s="125">
        <v>680621720.77999997</v>
      </c>
      <c r="J46" s="126">
        <v>97.899999999999991</v>
      </c>
    </row>
    <row r="47" spans="2:10">
      <c r="B47" s="124">
        <v>44581</v>
      </c>
      <c r="C47" s="124">
        <v>44585</v>
      </c>
      <c r="D47" s="161">
        <v>45839</v>
      </c>
      <c r="E47" s="125">
        <v>250000</v>
      </c>
      <c r="F47" s="126">
        <v>11.2126</v>
      </c>
      <c r="G47" s="126">
        <v>11.2126</v>
      </c>
      <c r="H47" s="125">
        <v>0</v>
      </c>
      <c r="I47" s="125">
        <v>0</v>
      </c>
      <c r="J47" s="126">
        <v>0</v>
      </c>
    </row>
    <row r="48" spans="2:10">
      <c r="B48" s="124">
        <v>44588</v>
      </c>
      <c r="C48" s="124">
        <v>44589</v>
      </c>
      <c r="D48" s="161">
        <v>45839</v>
      </c>
      <c r="E48" s="125">
        <v>2500000</v>
      </c>
      <c r="F48" s="126">
        <v>11.221500000000001</v>
      </c>
      <c r="G48" s="126">
        <v>11.238</v>
      </c>
      <c r="H48" s="125">
        <v>2500000</v>
      </c>
      <c r="I48" s="125">
        <v>1741248595.3</v>
      </c>
      <c r="J48" s="126">
        <v>100</v>
      </c>
    </row>
    <row r="49" spans="2:10">
      <c r="B49" s="124">
        <v>44588</v>
      </c>
      <c r="C49" s="124">
        <v>44592</v>
      </c>
      <c r="D49" s="162">
        <v>45839</v>
      </c>
      <c r="E49" s="125">
        <v>625000</v>
      </c>
      <c r="F49" s="126">
        <v>11.221500000000001</v>
      </c>
      <c r="G49" s="126">
        <v>11.221500000000001</v>
      </c>
      <c r="H49" s="125">
        <v>0</v>
      </c>
      <c r="I49" s="125">
        <v>0</v>
      </c>
      <c r="J49" s="126">
        <v>0</v>
      </c>
    </row>
    <row r="50" spans="2:10">
      <c r="B50" s="123" t="s">
        <v>30</v>
      </c>
      <c r="C50" s="128" t="s">
        <v>30</v>
      </c>
      <c r="D50" s="163" t="s">
        <v>30</v>
      </c>
      <c r="E50" s="125" t="s">
        <v>30</v>
      </c>
      <c r="F50" s="126" t="s">
        <v>30</v>
      </c>
      <c r="G50" s="126" t="s">
        <v>30</v>
      </c>
      <c r="H50" s="125" t="s">
        <v>30</v>
      </c>
      <c r="I50" s="125" t="s">
        <v>30</v>
      </c>
      <c r="J50" s="126"/>
    </row>
    <row r="51" spans="2:10">
      <c r="B51" s="108" t="s">
        <v>11</v>
      </c>
      <c r="C51" s="108" t="s">
        <v>30</v>
      </c>
      <c r="D51" s="164"/>
      <c r="E51" s="109">
        <v>6800000</v>
      </c>
      <c r="F51" s="110" t="s">
        <v>30</v>
      </c>
      <c r="G51" s="110" t="s">
        <v>30</v>
      </c>
      <c r="H51" s="109">
        <v>5814332</v>
      </c>
      <c r="I51" s="109">
        <v>22897859548.410004</v>
      </c>
      <c r="J51" s="110">
        <v>85.504882352941181</v>
      </c>
    </row>
    <row r="52" spans="2:10">
      <c r="B52" s="120" t="s">
        <v>30</v>
      </c>
      <c r="C52" s="119" t="s">
        <v>30</v>
      </c>
      <c r="D52" s="160">
        <v>45792</v>
      </c>
      <c r="E52" s="121">
        <v>2187500</v>
      </c>
      <c r="F52" s="122">
        <v>5.4442290684967558</v>
      </c>
      <c r="G52" s="122">
        <v>5.4442290684967558</v>
      </c>
      <c r="H52" s="121">
        <v>1867222</v>
      </c>
      <c r="I52" s="121">
        <v>7260660468.1899996</v>
      </c>
      <c r="J52" s="122">
        <v>85.358720000000005</v>
      </c>
    </row>
    <row r="53" spans="2:10">
      <c r="B53" s="124">
        <v>44565</v>
      </c>
      <c r="C53" s="124">
        <v>44566</v>
      </c>
      <c r="D53" s="161">
        <v>45792</v>
      </c>
      <c r="E53" s="125">
        <v>937500</v>
      </c>
      <c r="F53" s="126">
        <v>5.2450000000000001</v>
      </c>
      <c r="G53" s="126">
        <v>5.2450000000000001</v>
      </c>
      <c r="H53" s="125">
        <v>770618</v>
      </c>
      <c r="I53" s="125">
        <v>3003642746.7399998</v>
      </c>
      <c r="J53" s="126">
        <v>82.199253333333331</v>
      </c>
    </row>
    <row r="54" spans="2:10">
      <c r="B54" s="124">
        <v>44579</v>
      </c>
      <c r="C54" s="124">
        <v>44580</v>
      </c>
      <c r="D54" s="162">
        <v>45792</v>
      </c>
      <c r="E54" s="125">
        <v>1250000</v>
      </c>
      <c r="F54" s="126">
        <v>5.5848000000000004</v>
      </c>
      <c r="G54" s="126">
        <v>5.5848000000000004</v>
      </c>
      <c r="H54" s="125">
        <v>1096604</v>
      </c>
      <c r="I54" s="125">
        <v>4257017721.4499998</v>
      </c>
      <c r="J54" s="126">
        <v>87.728320000000011</v>
      </c>
    </row>
    <row r="55" spans="2:10">
      <c r="B55" s="123" t="s">
        <v>30</v>
      </c>
      <c r="C55" s="128" t="s">
        <v>30</v>
      </c>
      <c r="D55" s="163" t="s">
        <v>30</v>
      </c>
      <c r="E55" s="125" t="s">
        <v>30</v>
      </c>
      <c r="F55" s="126" t="s">
        <v>30</v>
      </c>
      <c r="G55" s="126" t="s">
        <v>30</v>
      </c>
      <c r="H55" s="125" t="s">
        <v>30</v>
      </c>
      <c r="I55" s="125" t="s">
        <v>30</v>
      </c>
      <c r="J55" s="126"/>
    </row>
    <row r="56" spans="2:10">
      <c r="B56" s="120" t="s">
        <v>30</v>
      </c>
      <c r="C56" s="119" t="s">
        <v>30</v>
      </c>
      <c r="D56" s="160">
        <v>49444</v>
      </c>
      <c r="E56" s="121">
        <v>1625000</v>
      </c>
      <c r="F56" s="122">
        <v>5.6561674343650328</v>
      </c>
      <c r="G56" s="122">
        <v>5.6561674343650328</v>
      </c>
      <c r="H56" s="121">
        <v>1503373</v>
      </c>
      <c r="I56" s="121">
        <v>5942880203.4700003</v>
      </c>
      <c r="J56" s="122">
        <v>92.51526153846153</v>
      </c>
    </row>
    <row r="57" spans="2:10">
      <c r="B57" s="124">
        <v>44572</v>
      </c>
      <c r="C57" s="124">
        <v>44573</v>
      </c>
      <c r="D57" s="161">
        <v>49444</v>
      </c>
      <c r="E57" s="125">
        <v>1000000</v>
      </c>
      <c r="F57" s="126">
        <v>5.6677</v>
      </c>
      <c r="G57" s="126">
        <v>5.6677</v>
      </c>
      <c r="H57" s="125">
        <v>1000000</v>
      </c>
      <c r="I57" s="125">
        <v>3944623740.9899998</v>
      </c>
      <c r="J57" s="126">
        <v>100</v>
      </c>
    </row>
    <row r="58" spans="2:10">
      <c r="B58" s="124">
        <v>44572</v>
      </c>
      <c r="C58" s="124">
        <v>44574</v>
      </c>
      <c r="D58" s="161">
        <v>49444</v>
      </c>
      <c r="E58" s="125">
        <v>250000</v>
      </c>
      <c r="F58" s="126">
        <v>5.6677</v>
      </c>
      <c r="G58" s="126">
        <v>5.6677</v>
      </c>
      <c r="H58" s="125">
        <v>150470</v>
      </c>
      <c r="I58" s="125">
        <v>593816790.20000005</v>
      </c>
      <c r="J58" s="126">
        <v>60.187999999999995</v>
      </c>
    </row>
    <row r="59" spans="2:10">
      <c r="B59" s="124">
        <v>44586</v>
      </c>
      <c r="C59" s="124">
        <v>44587</v>
      </c>
      <c r="D59" s="161">
        <v>49444</v>
      </c>
      <c r="E59" s="125">
        <v>300000</v>
      </c>
      <c r="F59" s="126">
        <v>5.6189</v>
      </c>
      <c r="G59" s="126">
        <v>5.6189</v>
      </c>
      <c r="H59" s="125">
        <v>300000</v>
      </c>
      <c r="I59" s="125">
        <v>1193838006.26</v>
      </c>
      <c r="J59" s="126">
        <v>100</v>
      </c>
    </row>
    <row r="60" spans="2:10">
      <c r="B60" s="124">
        <v>44586</v>
      </c>
      <c r="C60" s="124">
        <v>44588</v>
      </c>
      <c r="D60" s="162">
        <v>49444</v>
      </c>
      <c r="E60" s="125">
        <v>75000</v>
      </c>
      <c r="F60" s="126">
        <v>5.6189</v>
      </c>
      <c r="G60" s="126">
        <v>5.6189</v>
      </c>
      <c r="H60" s="125">
        <v>52903</v>
      </c>
      <c r="I60" s="125">
        <v>210601666.02000001</v>
      </c>
      <c r="J60" s="126">
        <v>70.537333333333336</v>
      </c>
    </row>
    <row r="61" spans="2:10">
      <c r="B61" s="123" t="s">
        <v>30</v>
      </c>
      <c r="C61" s="128" t="s">
        <v>30</v>
      </c>
      <c r="D61" s="163" t="s">
        <v>30</v>
      </c>
      <c r="E61" s="125" t="s">
        <v>30</v>
      </c>
      <c r="F61" s="126" t="s">
        <v>30</v>
      </c>
      <c r="G61" s="126" t="s">
        <v>30</v>
      </c>
      <c r="H61" s="125" t="s">
        <v>30</v>
      </c>
      <c r="I61" s="125" t="s">
        <v>30</v>
      </c>
      <c r="J61" s="126"/>
    </row>
    <row r="62" spans="2:10">
      <c r="B62" s="120" t="s">
        <v>30</v>
      </c>
      <c r="C62" s="119" t="s">
        <v>30</v>
      </c>
      <c r="D62" s="160">
        <v>53097</v>
      </c>
      <c r="E62" s="121">
        <v>112500</v>
      </c>
      <c r="F62" s="122">
        <v>5.5649717517773736</v>
      </c>
      <c r="G62" s="122">
        <v>5.5649717517773736</v>
      </c>
      <c r="H62" s="121">
        <v>67100</v>
      </c>
      <c r="I62" s="121">
        <v>270683518.77999997</v>
      </c>
      <c r="J62" s="122">
        <v>59.644444444444446</v>
      </c>
    </row>
    <row r="63" spans="2:10">
      <c r="B63" s="124">
        <v>44565</v>
      </c>
      <c r="C63" s="124">
        <v>44566</v>
      </c>
      <c r="D63" s="161">
        <v>53097</v>
      </c>
      <c r="E63" s="125">
        <v>50000</v>
      </c>
      <c r="F63" s="126">
        <v>5.5</v>
      </c>
      <c r="G63" s="126">
        <v>5.5</v>
      </c>
      <c r="H63" s="125">
        <v>50000</v>
      </c>
      <c r="I63" s="125">
        <v>203042048.03999999</v>
      </c>
      <c r="J63" s="126">
        <v>100</v>
      </c>
    </row>
    <row r="64" spans="2:10">
      <c r="B64" s="124">
        <v>44565</v>
      </c>
      <c r="C64" s="124">
        <v>44567</v>
      </c>
      <c r="D64" s="161">
        <v>53097</v>
      </c>
      <c r="E64" s="125">
        <v>12500</v>
      </c>
      <c r="F64" s="126">
        <v>5.5</v>
      </c>
      <c r="G64" s="126">
        <v>5.5</v>
      </c>
      <c r="H64" s="125">
        <v>0</v>
      </c>
      <c r="I64" s="125">
        <v>0</v>
      </c>
      <c r="J64" s="126">
        <v>0</v>
      </c>
    </row>
    <row r="65" spans="2:10">
      <c r="B65" s="124">
        <v>44579</v>
      </c>
      <c r="C65" s="124">
        <v>44580</v>
      </c>
      <c r="D65" s="162">
        <v>53097</v>
      </c>
      <c r="E65" s="125">
        <v>50000</v>
      </c>
      <c r="F65" s="126">
        <v>5.76</v>
      </c>
      <c r="G65" s="126">
        <v>5.76</v>
      </c>
      <c r="H65" s="125">
        <v>17100</v>
      </c>
      <c r="I65" s="125">
        <v>67641470.739999995</v>
      </c>
      <c r="J65" s="126">
        <v>34.200000000000003</v>
      </c>
    </row>
    <row r="66" spans="2:10">
      <c r="B66" s="123" t="s">
        <v>30</v>
      </c>
      <c r="C66" s="128" t="s">
        <v>30</v>
      </c>
      <c r="D66" s="163" t="s">
        <v>30</v>
      </c>
      <c r="E66" s="125" t="s">
        <v>30</v>
      </c>
      <c r="F66" s="126" t="s">
        <v>30</v>
      </c>
      <c r="G66" s="126" t="s">
        <v>30</v>
      </c>
      <c r="H66" s="125" t="s">
        <v>30</v>
      </c>
      <c r="I66" s="125" t="s">
        <v>30</v>
      </c>
      <c r="J66" s="126"/>
    </row>
    <row r="67" spans="2:10">
      <c r="B67" s="120" t="s">
        <v>30</v>
      </c>
      <c r="C67" s="119" t="s">
        <v>30</v>
      </c>
      <c r="D67" s="160">
        <v>48441</v>
      </c>
      <c r="E67" s="121">
        <v>562500</v>
      </c>
      <c r="F67" s="122">
        <v>5.5228249112127417</v>
      </c>
      <c r="G67" s="122">
        <v>5.5228249112127417</v>
      </c>
      <c r="H67" s="121">
        <v>464501</v>
      </c>
      <c r="I67" s="121">
        <v>1869941392</v>
      </c>
      <c r="J67" s="122">
        <v>82.577955555555562</v>
      </c>
    </row>
    <row r="68" spans="2:10">
      <c r="B68" s="124">
        <v>44565</v>
      </c>
      <c r="C68" s="124">
        <v>44566</v>
      </c>
      <c r="D68" s="161">
        <v>48441</v>
      </c>
      <c r="E68" s="125">
        <v>150000</v>
      </c>
      <c r="F68" s="126">
        <v>5.2438000000000002</v>
      </c>
      <c r="G68" s="126">
        <v>5.2438000000000002</v>
      </c>
      <c r="H68" s="125">
        <v>150000</v>
      </c>
      <c r="I68" s="125">
        <v>614200764.13999999</v>
      </c>
      <c r="J68" s="126">
        <v>100</v>
      </c>
    </row>
    <row r="69" spans="2:10">
      <c r="B69" s="124">
        <v>44565</v>
      </c>
      <c r="C69" s="124">
        <v>44567</v>
      </c>
      <c r="D69" s="161">
        <v>48441</v>
      </c>
      <c r="E69" s="125">
        <v>37500</v>
      </c>
      <c r="F69" s="126">
        <v>5.2438000000000002</v>
      </c>
      <c r="G69" s="126">
        <v>5.2438000000000002</v>
      </c>
      <c r="H69" s="125">
        <v>0</v>
      </c>
      <c r="I69" s="125">
        <v>0</v>
      </c>
      <c r="J69" s="126">
        <v>0</v>
      </c>
    </row>
    <row r="70" spans="2:10">
      <c r="B70" s="124">
        <v>44579</v>
      </c>
      <c r="C70" s="124">
        <v>44580</v>
      </c>
      <c r="D70" s="161">
        <v>48441</v>
      </c>
      <c r="E70" s="125">
        <v>300000</v>
      </c>
      <c r="F70" s="126">
        <v>5.6593</v>
      </c>
      <c r="G70" s="126">
        <v>5.6593</v>
      </c>
      <c r="H70" s="125">
        <v>248000</v>
      </c>
      <c r="I70" s="125">
        <v>990138544.72000003</v>
      </c>
      <c r="J70" s="126">
        <v>82.666666666666671</v>
      </c>
    </row>
    <row r="71" spans="2:10">
      <c r="B71" s="124">
        <v>44579</v>
      </c>
      <c r="C71" s="124">
        <v>44581</v>
      </c>
      <c r="D71" s="162">
        <v>48441</v>
      </c>
      <c r="E71" s="125">
        <v>75000</v>
      </c>
      <c r="F71" s="126">
        <v>5.6593</v>
      </c>
      <c r="G71" s="126">
        <v>5.6593</v>
      </c>
      <c r="H71" s="125">
        <v>66501</v>
      </c>
      <c r="I71" s="125">
        <v>265602083.13999999</v>
      </c>
      <c r="J71" s="126">
        <v>88.668000000000006</v>
      </c>
    </row>
    <row r="72" spans="2:10">
      <c r="B72" s="123" t="s">
        <v>30</v>
      </c>
      <c r="C72" s="128" t="s">
        <v>30</v>
      </c>
      <c r="D72" s="163" t="s">
        <v>30</v>
      </c>
      <c r="E72" s="125" t="s">
        <v>30</v>
      </c>
      <c r="F72" s="126" t="s">
        <v>30</v>
      </c>
      <c r="G72" s="126" t="s">
        <v>30</v>
      </c>
      <c r="H72" s="125" t="s">
        <v>30</v>
      </c>
      <c r="I72" s="125" t="s">
        <v>30</v>
      </c>
      <c r="J72" s="126"/>
    </row>
    <row r="73" spans="2:10">
      <c r="B73" s="120" t="s">
        <v>30</v>
      </c>
      <c r="C73" s="119" t="s">
        <v>30</v>
      </c>
      <c r="D73" s="160">
        <v>46522</v>
      </c>
      <c r="E73" s="121">
        <v>1875000</v>
      </c>
      <c r="F73" s="122">
        <v>5.4290188134034674</v>
      </c>
      <c r="G73" s="122">
        <v>5.4290188134034674</v>
      </c>
      <c r="H73" s="121">
        <v>1614815</v>
      </c>
      <c r="I73" s="121">
        <v>6349612684.1399994</v>
      </c>
      <c r="J73" s="122">
        <v>86.123466666666673</v>
      </c>
    </row>
    <row r="74" spans="2:10">
      <c r="B74" s="124">
        <v>44572</v>
      </c>
      <c r="C74" s="124">
        <v>44573</v>
      </c>
      <c r="D74" s="161">
        <v>46522</v>
      </c>
      <c r="E74" s="125">
        <v>937500</v>
      </c>
      <c r="F74" s="126">
        <v>5.5278999999999998</v>
      </c>
      <c r="G74" s="126">
        <v>5.5278999999999998</v>
      </c>
      <c r="H74" s="125">
        <v>770547</v>
      </c>
      <c r="I74" s="125">
        <v>3009946531.8199997</v>
      </c>
      <c r="J74" s="126">
        <v>82.191680000000005</v>
      </c>
    </row>
    <row r="75" spans="2:10">
      <c r="B75" s="124">
        <v>44586</v>
      </c>
      <c r="C75" s="124">
        <v>44587</v>
      </c>
      <c r="D75" s="162">
        <v>46522</v>
      </c>
      <c r="E75" s="125">
        <v>937500</v>
      </c>
      <c r="F75" s="126">
        <v>5.3399000000000001</v>
      </c>
      <c r="G75" s="126">
        <v>5.3399000000000001</v>
      </c>
      <c r="H75" s="125">
        <v>844268</v>
      </c>
      <c r="I75" s="125">
        <v>3339666152.3199997</v>
      </c>
      <c r="J75" s="126">
        <v>90.055253333333326</v>
      </c>
    </row>
    <row r="76" spans="2:10">
      <c r="B76" s="123" t="s">
        <v>30</v>
      </c>
      <c r="C76" s="128" t="s">
        <v>30</v>
      </c>
      <c r="D76" s="163" t="s">
        <v>30</v>
      </c>
      <c r="E76" s="125" t="s">
        <v>30</v>
      </c>
      <c r="F76" s="126" t="s">
        <v>30</v>
      </c>
      <c r="G76" s="126" t="s">
        <v>30</v>
      </c>
      <c r="H76" s="125" t="s">
        <v>30</v>
      </c>
      <c r="I76" s="125" t="s">
        <v>30</v>
      </c>
      <c r="J76" s="126"/>
    </row>
    <row r="77" spans="2:10">
      <c r="B77" s="120" t="s">
        <v>30</v>
      </c>
      <c r="C77" s="119" t="s">
        <v>30</v>
      </c>
      <c r="D77" s="160">
        <v>58668</v>
      </c>
      <c r="E77" s="121">
        <v>437500</v>
      </c>
      <c r="F77" s="122">
        <v>5.7287078722692462</v>
      </c>
      <c r="G77" s="122">
        <v>5.7287078722692462</v>
      </c>
      <c r="H77" s="121">
        <v>297321</v>
      </c>
      <c r="I77" s="121">
        <v>1204081281.8300002</v>
      </c>
      <c r="J77" s="122">
        <v>67.95908571428572</v>
      </c>
    </row>
    <row r="78" spans="2:10">
      <c r="B78" s="124">
        <v>44572</v>
      </c>
      <c r="C78" s="124">
        <v>44573</v>
      </c>
      <c r="D78" s="161">
        <v>58668</v>
      </c>
      <c r="E78" s="125">
        <v>300000</v>
      </c>
      <c r="F78" s="126">
        <v>5.7398999999999996</v>
      </c>
      <c r="G78" s="126">
        <v>5.7398999999999996</v>
      </c>
      <c r="H78" s="125">
        <v>225400</v>
      </c>
      <c r="I78" s="125">
        <v>910459459.24000001</v>
      </c>
      <c r="J78" s="126">
        <v>75.133333333333326</v>
      </c>
    </row>
    <row r="79" spans="2:10">
      <c r="B79" s="124">
        <v>44572</v>
      </c>
      <c r="C79" s="124">
        <v>44574</v>
      </c>
      <c r="D79" s="161">
        <v>58668</v>
      </c>
      <c r="E79" s="125">
        <v>75000</v>
      </c>
      <c r="F79" s="126">
        <v>5.7398999999999996</v>
      </c>
      <c r="G79" s="126">
        <v>5.7398999999999996</v>
      </c>
      <c r="H79" s="125">
        <v>12026</v>
      </c>
      <c r="I79" s="125">
        <v>48599431.600000001</v>
      </c>
      <c r="J79" s="126">
        <v>16.034666666666666</v>
      </c>
    </row>
    <row r="80" spans="2:10">
      <c r="B80" s="124">
        <v>44586</v>
      </c>
      <c r="C80" s="124">
        <v>44587</v>
      </c>
      <c r="D80" s="161">
        <v>58668</v>
      </c>
      <c r="E80" s="125">
        <v>50000</v>
      </c>
      <c r="F80" s="126">
        <v>5.6848999999999998</v>
      </c>
      <c r="G80" s="126">
        <v>5.6848999999999998</v>
      </c>
      <c r="H80" s="125">
        <v>50000</v>
      </c>
      <c r="I80" s="125">
        <v>204530980.34</v>
      </c>
      <c r="J80" s="126">
        <v>100</v>
      </c>
    </row>
    <row r="81" spans="2:10">
      <c r="B81" s="124">
        <v>44586</v>
      </c>
      <c r="C81" s="124">
        <v>44588</v>
      </c>
      <c r="D81" s="162">
        <v>58668</v>
      </c>
      <c r="E81" s="125">
        <v>12500</v>
      </c>
      <c r="F81" s="126">
        <v>5.6848999999999998</v>
      </c>
      <c r="G81" s="126">
        <v>5.6848999999999998</v>
      </c>
      <c r="H81" s="125">
        <v>9895</v>
      </c>
      <c r="I81" s="125">
        <v>40491410.649999999</v>
      </c>
      <c r="J81" s="126">
        <v>79.16</v>
      </c>
    </row>
    <row r="82" spans="2:10">
      <c r="B82" s="123" t="s">
        <v>30</v>
      </c>
      <c r="C82" s="128" t="s">
        <v>30</v>
      </c>
      <c r="D82" s="163" t="s">
        <v>30</v>
      </c>
      <c r="E82" s="125" t="s">
        <v>30</v>
      </c>
      <c r="F82" s="126" t="s">
        <v>30</v>
      </c>
      <c r="G82" s="126" t="s">
        <v>30</v>
      </c>
      <c r="H82" s="125" t="s">
        <v>30</v>
      </c>
      <c r="I82" s="125" t="s">
        <v>30</v>
      </c>
      <c r="J82" s="126"/>
    </row>
    <row r="83" spans="2:10">
      <c r="B83" s="108" t="s">
        <v>12</v>
      </c>
      <c r="C83" s="108" t="s">
        <v>30</v>
      </c>
      <c r="D83" s="164"/>
      <c r="E83" s="109">
        <v>8087500</v>
      </c>
      <c r="F83" s="110" t="s">
        <v>30</v>
      </c>
      <c r="G83" s="110" t="s">
        <v>30</v>
      </c>
      <c r="H83" s="109">
        <v>6320243</v>
      </c>
      <c r="I83" s="109">
        <v>5911783415.3400002</v>
      </c>
      <c r="J83" s="110">
        <v>78.148290571870177</v>
      </c>
    </row>
    <row r="84" spans="2:10">
      <c r="B84" s="120" t="s">
        <v>30</v>
      </c>
      <c r="C84" s="119" t="s">
        <v>30</v>
      </c>
      <c r="D84" s="160">
        <v>47119</v>
      </c>
      <c r="E84" s="121">
        <v>4375000</v>
      </c>
      <c r="F84" s="122">
        <v>11.340572529625536</v>
      </c>
      <c r="G84" s="122">
        <v>11.34989852820325</v>
      </c>
      <c r="H84" s="121">
        <v>3765161</v>
      </c>
      <c r="I84" s="121">
        <v>3560678123.25</v>
      </c>
      <c r="J84" s="122">
        <v>86.060822857142867</v>
      </c>
    </row>
    <row r="85" spans="2:10">
      <c r="B85" s="124">
        <v>44567</v>
      </c>
      <c r="C85" s="124">
        <v>44568</v>
      </c>
      <c r="D85" s="161">
        <v>47119</v>
      </c>
      <c r="E85" s="125">
        <v>500000</v>
      </c>
      <c r="F85" s="126">
        <v>11.399900000000001</v>
      </c>
      <c r="G85" s="126">
        <v>11.404400000000001</v>
      </c>
      <c r="H85" s="125">
        <v>500000</v>
      </c>
      <c r="I85" s="125">
        <v>470079180.69999999</v>
      </c>
      <c r="J85" s="126">
        <v>100</v>
      </c>
    </row>
    <row r="86" spans="2:10">
      <c r="B86" s="124">
        <v>44567</v>
      </c>
      <c r="C86" s="124">
        <v>44571</v>
      </c>
      <c r="D86" s="161">
        <v>47119</v>
      </c>
      <c r="E86" s="125">
        <v>125000</v>
      </c>
      <c r="F86" s="126">
        <v>11.399900000000001</v>
      </c>
      <c r="G86" s="126">
        <v>11.399900000000001</v>
      </c>
      <c r="H86" s="125">
        <v>34420</v>
      </c>
      <c r="I86" s="125">
        <v>32374132.010000002</v>
      </c>
      <c r="J86" s="126">
        <v>27.535999999999998</v>
      </c>
    </row>
    <row r="87" spans="2:10">
      <c r="B87" s="124">
        <v>44574</v>
      </c>
      <c r="C87" s="124">
        <v>44575</v>
      </c>
      <c r="D87" s="161">
        <v>47119</v>
      </c>
      <c r="E87" s="125">
        <v>1500000</v>
      </c>
      <c r="F87" s="126">
        <v>11.3018</v>
      </c>
      <c r="G87" s="126">
        <v>11.314</v>
      </c>
      <c r="H87" s="125">
        <v>1500000</v>
      </c>
      <c r="I87" s="125">
        <v>1419639063.4000001</v>
      </c>
      <c r="J87" s="126">
        <v>100</v>
      </c>
    </row>
    <row r="88" spans="2:10">
      <c r="B88" s="124">
        <v>44574</v>
      </c>
      <c r="C88" s="124">
        <v>44578</v>
      </c>
      <c r="D88" s="161">
        <v>47119</v>
      </c>
      <c r="E88" s="125">
        <v>375000</v>
      </c>
      <c r="F88" s="126">
        <v>11.3018</v>
      </c>
      <c r="G88" s="126">
        <v>11.3018</v>
      </c>
      <c r="H88" s="125">
        <v>230741</v>
      </c>
      <c r="I88" s="125">
        <v>218472204.47999999</v>
      </c>
      <c r="J88" s="126">
        <v>61.530933333333337</v>
      </c>
    </row>
    <row r="89" spans="2:10">
      <c r="B89" s="124">
        <v>44581</v>
      </c>
      <c r="C89" s="124">
        <v>44582</v>
      </c>
      <c r="D89" s="161">
        <v>47119</v>
      </c>
      <c r="E89" s="125">
        <v>750000</v>
      </c>
      <c r="F89" s="126">
        <v>11.351100000000001</v>
      </c>
      <c r="G89" s="126">
        <v>11.365600000000001</v>
      </c>
      <c r="H89" s="125">
        <v>750000</v>
      </c>
      <c r="I89" s="125">
        <v>709726027.86000001</v>
      </c>
      <c r="J89" s="126">
        <v>100</v>
      </c>
    </row>
    <row r="90" spans="2:10">
      <c r="B90" s="124">
        <v>44581</v>
      </c>
      <c r="C90" s="124">
        <v>44585</v>
      </c>
      <c r="D90" s="161">
        <v>47119</v>
      </c>
      <c r="E90" s="125">
        <v>187500</v>
      </c>
      <c r="F90" s="126">
        <v>11.351100000000001</v>
      </c>
      <c r="G90" s="126">
        <v>11.351100000000001</v>
      </c>
      <c r="H90" s="125">
        <v>0</v>
      </c>
      <c r="I90" s="125">
        <v>0</v>
      </c>
      <c r="J90" s="126">
        <v>0</v>
      </c>
    </row>
    <row r="91" spans="2:10">
      <c r="B91" s="124">
        <v>44588</v>
      </c>
      <c r="C91" s="124">
        <v>44589</v>
      </c>
      <c r="D91" s="161">
        <v>47119</v>
      </c>
      <c r="E91" s="125">
        <v>750000</v>
      </c>
      <c r="F91" s="126">
        <v>11.3775</v>
      </c>
      <c r="G91" s="126">
        <v>11.382400000000001</v>
      </c>
      <c r="H91" s="125">
        <v>750000</v>
      </c>
      <c r="I91" s="125">
        <v>710387514.79999995</v>
      </c>
      <c r="J91" s="126">
        <v>100</v>
      </c>
    </row>
    <row r="92" spans="2:10">
      <c r="B92" s="124">
        <v>44588</v>
      </c>
      <c r="C92" s="124">
        <v>44592</v>
      </c>
      <c r="D92" s="162">
        <v>47119</v>
      </c>
      <c r="E92" s="125">
        <v>187500</v>
      </c>
      <c r="F92" s="126">
        <v>11.3775</v>
      </c>
      <c r="G92" s="126">
        <v>11.3775</v>
      </c>
      <c r="H92" s="125">
        <v>0</v>
      </c>
      <c r="I92" s="125">
        <v>0</v>
      </c>
      <c r="J92" s="126">
        <v>0</v>
      </c>
    </row>
    <row r="93" spans="2:10">
      <c r="B93" s="123" t="s">
        <v>30</v>
      </c>
      <c r="C93" s="128" t="s">
        <v>30</v>
      </c>
      <c r="D93" s="163" t="s">
        <v>30</v>
      </c>
      <c r="E93" s="125" t="s">
        <v>30</v>
      </c>
      <c r="F93" s="126" t="s">
        <v>30</v>
      </c>
      <c r="G93" s="126" t="s">
        <v>30</v>
      </c>
      <c r="H93" s="125" t="s">
        <v>30</v>
      </c>
      <c r="I93" s="125" t="s">
        <v>30</v>
      </c>
      <c r="J93" s="126"/>
    </row>
    <row r="94" spans="2:10">
      <c r="B94" s="120" t="s">
        <v>30</v>
      </c>
      <c r="C94" s="119" t="s">
        <v>30</v>
      </c>
      <c r="D94" s="160">
        <v>48580</v>
      </c>
      <c r="E94" s="121">
        <v>3712500</v>
      </c>
      <c r="F94" s="122">
        <v>11.41759743351118</v>
      </c>
      <c r="G94" s="122">
        <v>11.418197884932207</v>
      </c>
      <c r="H94" s="121">
        <v>2555082</v>
      </c>
      <c r="I94" s="121">
        <v>2351105292.0900002</v>
      </c>
      <c r="J94" s="122">
        <v>68.823757575757568</v>
      </c>
    </row>
    <row r="95" spans="2:10">
      <c r="B95" s="124">
        <v>44567</v>
      </c>
      <c r="C95" s="123">
        <v>44568</v>
      </c>
      <c r="D95" s="161">
        <v>48580</v>
      </c>
      <c r="E95" s="125">
        <v>2000000</v>
      </c>
      <c r="F95" s="126">
        <v>11.417999999999999</v>
      </c>
      <c r="G95" s="126">
        <v>11.417999999999999</v>
      </c>
      <c r="H95" s="125">
        <v>2000000</v>
      </c>
      <c r="I95" s="125">
        <v>1838874000</v>
      </c>
      <c r="J95" s="126">
        <v>100</v>
      </c>
    </row>
    <row r="96" spans="2:10">
      <c r="B96" s="124">
        <v>44567</v>
      </c>
      <c r="C96" s="123">
        <v>44571</v>
      </c>
      <c r="D96" s="161">
        <v>48580</v>
      </c>
      <c r="E96" s="125">
        <v>1000000</v>
      </c>
      <c r="F96" s="126">
        <v>11.417999999999999</v>
      </c>
      <c r="G96" s="126">
        <v>11.417999999999999</v>
      </c>
      <c r="H96" s="125">
        <v>0</v>
      </c>
      <c r="I96" s="125">
        <v>0</v>
      </c>
      <c r="J96" s="126">
        <v>0</v>
      </c>
    </row>
    <row r="97" spans="2:10">
      <c r="B97" s="124">
        <v>44574</v>
      </c>
      <c r="C97" s="123">
        <v>44575</v>
      </c>
      <c r="D97" s="161">
        <v>48580</v>
      </c>
      <c r="E97" s="125">
        <v>300000</v>
      </c>
      <c r="F97" s="126">
        <v>11.3949</v>
      </c>
      <c r="G97" s="126">
        <v>11.4</v>
      </c>
      <c r="H97" s="125">
        <v>300000</v>
      </c>
      <c r="I97" s="125">
        <v>276808728.16000003</v>
      </c>
      <c r="J97" s="126">
        <v>100</v>
      </c>
    </row>
    <row r="98" spans="2:10">
      <c r="B98" s="124">
        <v>44574</v>
      </c>
      <c r="C98" s="123">
        <v>44578</v>
      </c>
      <c r="D98" s="161">
        <v>48580</v>
      </c>
      <c r="E98" s="125">
        <v>75000</v>
      </c>
      <c r="F98" s="126">
        <v>11.3949</v>
      </c>
      <c r="G98" s="126">
        <v>11.3949</v>
      </c>
      <c r="H98" s="125">
        <v>55082</v>
      </c>
      <c r="I98" s="125">
        <v>50845863.93</v>
      </c>
      <c r="J98" s="126">
        <v>73.442666666666668</v>
      </c>
    </row>
    <row r="99" spans="2:10">
      <c r="B99" s="124">
        <v>44581</v>
      </c>
      <c r="C99" s="123">
        <v>44582</v>
      </c>
      <c r="D99" s="161">
        <v>48580</v>
      </c>
      <c r="E99" s="125">
        <v>150000</v>
      </c>
      <c r="F99" s="126">
        <v>11.438800000000001</v>
      </c>
      <c r="G99" s="126">
        <v>11.438800000000001</v>
      </c>
      <c r="H99" s="125">
        <v>50000</v>
      </c>
      <c r="I99" s="125">
        <v>46111550</v>
      </c>
      <c r="J99" s="126">
        <v>33.333333333333329</v>
      </c>
    </row>
    <row r="100" spans="2:10">
      <c r="B100" s="124">
        <v>44588</v>
      </c>
      <c r="C100" s="123">
        <v>44589</v>
      </c>
      <c r="D100" s="161">
        <v>48580</v>
      </c>
      <c r="E100" s="125">
        <v>150000</v>
      </c>
      <c r="F100" s="126">
        <v>11.4589</v>
      </c>
      <c r="G100" s="126">
        <v>11.4589</v>
      </c>
      <c r="H100" s="125">
        <v>150000</v>
      </c>
      <c r="I100" s="125">
        <v>138465150</v>
      </c>
      <c r="J100" s="126">
        <v>100</v>
      </c>
    </row>
    <row r="101" spans="2:10">
      <c r="B101" s="124">
        <v>44588</v>
      </c>
      <c r="C101" s="123">
        <v>44592</v>
      </c>
      <c r="D101" s="162">
        <v>48580</v>
      </c>
      <c r="E101" s="125">
        <v>37500</v>
      </c>
      <c r="F101" s="126">
        <v>11.4589</v>
      </c>
      <c r="G101" s="126">
        <v>11.4589</v>
      </c>
      <c r="H101" s="125">
        <v>0</v>
      </c>
      <c r="I101" s="125">
        <v>0</v>
      </c>
      <c r="J101" s="126">
        <v>0</v>
      </c>
    </row>
    <row r="102" spans="2:10">
      <c r="B102" s="123" t="s">
        <v>30</v>
      </c>
      <c r="C102" s="128" t="s">
        <v>30</v>
      </c>
      <c r="D102" s="151" t="s">
        <v>30</v>
      </c>
      <c r="E102" s="125" t="s">
        <v>30</v>
      </c>
      <c r="F102" s="126" t="s">
        <v>30</v>
      </c>
      <c r="G102" s="126" t="s">
        <v>30</v>
      </c>
      <c r="H102" s="125" t="s">
        <v>30</v>
      </c>
      <c r="I102" s="125" t="s">
        <v>30</v>
      </c>
      <c r="J102" s="126"/>
    </row>
    <row r="103" spans="2:10">
      <c r="B103" s="145" t="s">
        <v>31</v>
      </c>
      <c r="C103" s="142" t="s">
        <v>30</v>
      </c>
      <c r="D103" s="142"/>
      <c r="E103" s="142">
        <v>48137500</v>
      </c>
      <c r="F103" s="142"/>
      <c r="G103" s="142"/>
      <c r="H103" s="142">
        <v>34167048</v>
      </c>
      <c r="I103" s="142">
        <v>113406929347.17</v>
      </c>
      <c r="J103" s="142">
        <v>70.978027525318097</v>
      </c>
    </row>
    <row r="104" spans="2:10">
      <c r="B104"/>
      <c r="C104"/>
      <c r="D104"/>
      <c r="E104"/>
      <c r="F104"/>
      <c r="G104"/>
      <c r="H104"/>
      <c r="I104"/>
      <c r="J104"/>
    </row>
    <row r="105" spans="2:10">
      <c r="B105"/>
      <c r="C105"/>
      <c r="D105"/>
      <c r="E105"/>
      <c r="F105"/>
      <c r="G105"/>
      <c r="H105"/>
      <c r="I105"/>
      <c r="J105"/>
    </row>
    <row r="106" spans="2:10">
      <c r="B106"/>
      <c r="C106"/>
      <c r="D106"/>
      <c r="E106"/>
      <c r="F106"/>
      <c r="G106"/>
      <c r="H106"/>
      <c r="I106"/>
      <c r="J106"/>
    </row>
    <row r="107" spans="2:10">
      <c r="B107"/>
      <c r="C107"/>
      <c r="D107"/>
      <c r="E107"/>
      <c r="F107"/>
      <c r="G107"/>
      <c r="H107"/>
      <c r="I107"/>
      <c r="J107"/>
    </row>
    <row r="108" spans="2:10">
      <c r="B108"/>
      <c r="C108"/>
      <c r="D108"/>
      <c r="E108"/>
      <c r="F108"/>
      <c r="G108"/>
      <c r="H108"/>
      <c r="I108"/>
      <c r="J108"/>
    </row>
    <row r="109" spans="2:10">
      <c r="B109"/>
      <c r="C109"/>
      <c r="D109"/>
      <c r="E109"/>
      <c r="F109"/>
      <c r="G109"/>
      <c r="H109"/>
      <c r="I109"/>
      <c r="J109"/>
    </row>
    <row r="110" spans="2:10">
      <c r="B110"/>
      <c r="C110"/>
      <c r="D110"/>
      <c r="E110"/>
      <c r="F110"/>
      <c r="G110"/>
      <c r="H110"/>
      <c r="I110"/>
      <c r="J110"/>
    </row>
    <row r="111" spans="2:10">
      <c r="B111"/>
      <c r="C111"/>
      <c r="D111"/>
      <c r="E111"/>
      <c r="F111"/>
      <c r="G111"/>
      <c r="H111"/>
      <c r="I111"/>
      <c r="J111"/>
    </row>
    <row r="112" spans="2:10">
      <c r="B112"/>
      <c r="C112"/>
      <c r="D112"/>
      <c r="E112"/>
      <c r="F112"/>
      <c r="G112"/>
      <c r="H112"/>
      <c r="I112"/>
      <c r="J112"/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/>
  <dimension ref="B1:J112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2" customWidth="1"/>
    <col min="3" max="4" width="19.42578125" style="82" bestFit="1" customWidth="1"/>
    <col min="5" max="5" width="12.85546875" style="82" bestFit="1" customWidth="1"/>
    <col min="6" max="6" width="12" style="82" bestFit="1" customWidth="1"/>
    <col min="7" max="7" width="13.7109375" style="82" bestFit="1" customWidth="1"/>
    <col min="8" max="8" width="12.85546875" style="82" bestFit="1" customWidth="1"/>
    <col min="9" max="9" width="17.5703125" style="82" bestFit="1" customWidth="1"/>
    <col min="10" max="10" width="17.7109375" style="82" bestFit="1" customWidth="1"/>
    <col min="11" max="16384" width="9.140625" style="82"/>
  </cols>
  <sheetData>
    <row r="1" spans="2:10">
      <c r="B1" s="81" t="s">
        <v>38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8" t="s">
        <v>9</v>
      </c>
      <c r="C5" s="108" t="s">
        <v>30</v>
      </c>
      <c r="D5" s="166"/>
      <c r="E5" s="109">
        <v>11250000</v>
      </c>
      <c r="F5" s="110" t="s">
        <v>30</v>
      </c>
      <c r="G5" s="110" t="s">
        <v>30</v>
      </c>
      <c r="H5" s="109">
        <v>5877803</v>
      </c>
      <c r="I5" s="109">
        <v>65930797909.940002</v>
      </c>
      <c r="J5" s="110">
        <v>52.247137777777773</v>
      </c>
    </row>
    <row r="6" spans="2:10">
      <c r="B6" s="120" t="s">
        <v>30</v>
      </c>
      <c r="C6" s="120" t="s">
        <v>30</v>
      </c>
      <c r="D6" s="167">
        <v>45717</v>
      </c>
      <c r="E6" s="121">
        <v>5000000</v>
      </c>
      <c r="F6" s="165" t="s">
        <v>39</v>
      </c>
      <c r="G6" s="165" t="s">
        <v>39</v>
      </c>
      <c r="H6" s="121">
        <v>0</v>
      </c>
      <c r="I6" s="121">
        <v>0</v>
      </c>
      <c r="J6" s="122">
        <v>0</v>
      </c>
    </row>
    <row r="7" spans="2:10">
      <c r="B7" s="124">
        <v>44593</v>
      </c>
      <c r="C7" s="124">
        <v>44594</v>
      </c>
      <c r="D7" s="161">
        <v>45717</v>
      </c>
      <c r="E7" s="125">
        <v>1250000</v>
      </c>
      <c r="F7" s="126">
        <v>0</v>
      </c>
      <c r="G7" s="126">
        <v>0</v>
      </c>
      <c r="H7" s="125">
        <v>0</v>
      </c>
      <c r="I7" s="125">
        <v>0</v>
      </c>
      <c r="J7" s="126">
        <v>0</v>
      </c>
    </row>
    <row r="8" spans="2:10">
      <c r="B8" s="124">
        <v>44600</v>
      </c>
      <c r="C8" s="124">
        <v>44601</v>
      </c>
      <c r="D8" s="161">
        <v>45717</v>
      </c>
      <c r="E8" s="125">
        <v>1250000</v>
      </c>
      <c r="F8" s="126">
        <v>0</v>
      </c>
      <c r="G8" s="126">
        <v>0</v>
      </c>
      <c r="H8" s="125">
        <v>0</v>
      </c>
      <c r="I8" s="125">
        <v>0</v>
      </c>
      <c r="J8" s="126">
        <v>0</v>
      </c>
    </row>
    <row r="9" spans="2:10">
      <c r="B9" s="124">
        <v>44607</v>
      </c>
      <c r="C9" s="124">
        <v>44608</v>
      </c>
      <c r="D9" s="161">
        <v>45717</v>
      </c>
      <c r="E9" s="125">
        <v>1250000</v>
      </c>
      <c r="F9" s="126">
        <v>0</v>
      </c>
      <c r="G9" s="126">
        <v>0</v>
      </c>
      <c r="H9" s="125">
        <v>0</v>
      </c>
      <c r="I9" s="125">
        <v>0</v>
      </c>
      <c r="J9" s="126">
        <v>0</v>
      </c>
    </row>
    <row r="10" spans="2:10">
      <c r="B10" s="124">
        <v>44614</v>
      </c>
      <c r="C10" s="124">
        <v>44615</v>
      </c>
      <c r="D10" s="162">
        <v>45717</v>
      </c>
      <c r="E10" s="125">
        <v>1250000</v>
      </c>
      <c r="F10" s="126">
        <v>0</v>
      </c>
      <c r="G10" s="126">
        <v>0</v>
      </c>
      <c r="H10" s="125">
        <v>0</v>
      </c>
      <c r="I10" s="125">
        <v>0</v>
      </c>
      <c r="J10" s="126">
        <v>0</v>
      </c>
    </row>
    <row r="11" spans="2:10">
      <c r="B11" s="123" t="s">
        <v>30</v>
      </c>
      <c r="C11" s="123" t="s">
        <v>30</v>
      </c>
      <c r="D11" s="161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 t="s">
        <v>30</v>
      </c>
    </row>
    <row r="12" spans="2:10">
      <c r="B12" s="120" t="s">
        <v>30</v>
      </c>
      <c r="C12" s="120" t="s">
        <v>30</v>
      </c>
      <c r="D12" s="167">
        <v>46813</v>
      </c>
      <c r="E12" s="121">
        <v>6250000</v>
      </c>
      <c r="F12" s="122">
        <v>0.2054411321118764</v>
      </c>
      <c r="G12" s="122">
        <v>0.2054411321118764</v>
      </c>
      <c r="H12" s="121">
        <v>5877803</v>
      </c>
      <c r="I12" s="121">
        <v>65930797909.940002</v>
      </c>
      <c r="J12" s="122">
        <v>94.044848000000002</v>
      </c>
    </row>
    <row r="13" spans="2:10">
      <c r="B13" s="124">
        <v>44593</v>
      </c>
      <c r="C13" s="124">
        <v>44594</v>
      </c>
      <c r="D13" s="161">
        <v>46813</v>
      </c>
      <c r="E13" s="125">
        <v>1562500</v>
      </c>
      <c r="F13" s="126">
        <v>0.246</v>
      </c>
      <c r="G13" s="126">
        <v>0.246</v>
      </c>
      <c r="H13" s="125">
        <v>1462926</v>
      </c>
      <c r="I13" s="125">
        <v>16319943576.980001</v>
      </c>
      <c r="J13" s="126">
        <v>93.627263999999997</v>
      </c>
    </row>
    <row r="14" spans="2:10">
      <c r="B14" s="124">
        <v>44600</v>
      </c>
      <c r="C14" s="124">
        <v>44601</v>
      </c>
      <c r="D14" s="161">
        <v>46813</v>
      </c>
      <c r="E14" s="125">
        <v>1562500</v>
      </c>
      <c r="F14" s="126">
        <v>0.22500000000000001</v>
      </c>
      <c r="G14" s="126">
        <v>0.22500000000000001</v>
      </c>
      <c r="H14" s="125">
        <v>1536375</v>
      </c>
      <c r="I14" s="125">
        <v>17195409772.84</v>
      </c>
      <c r="J14" s="126">
        <v>98.328000000000003</v>
      </c>
    </row>
    <row r="15" spans="2:10">
      <c r="B15" s="124">
        <v>44607</v>
      </c>
      <c r="C15" s="124">
        <v>44608</v>
      </c>
      <c r="D15" s="161">
        <v>46813</v>
      </c>
      <c r="E15" s="125">
        <v>1562500</v>
      </c>
      <c r="F15" s="126">
        <v>0.20799999999999999</v>
      </c>
      <c r="G15" s="126">
        <v>0.20799999999999999</v>
      </c>
      <c r="H15" s="125">
        <v>1361131</v>
      </c>
      <c r="I15" s="125">
        <v>15280927544.690001</v>
      </c>
      <c r="J15" s="126">
        <v>87.112383999999992</v>
      </c>
    </row>
    <row r="16" spans="2:10">
      <c r="B16" s="124">
        <v>44614</v>
      </c>
      <c r="C16" s="124">
        <v>44615</v>
      </c>
      <c r="D16" s="162">
        <v>46813</v>
      </c>
      <c r="E16" s="125">
        <v>1562500</v>
      </c>
      <c r="F16" s="126">
        <v>0.1449</v>
      </c>
      <c r="G16" s="126">
        <v>0.1449</v>
      </c>
      <c r="H16" s="125">
        <v>1517371</v>
      </c>
      <c r="I16" s="125">
        <v>17134517015.43</v>
      </c>
      <c r="J16" s="126">
        <v>97.111744000000002</v>
      </c>
    </row>
    <row r="17" spans="2:10">
      <c r="B17" s="123" t="s">
        <v>30</v>
      </c>
      <c r="C17" s="123" t="s">
        <v>30</v>
      </c>
      <c r="D17" s="161" t="s">
        <v>30</v>
      </c>
      <c r="E17" s="125" t="s">
        <v>30</v>
      </c>
      <c r="F17" s="126" t="s">
        <v>30</v>
      </c>
      <c r="G17" s="126" t="s">
        <v>30</v>
      </c>
      <c r="H17" s="125" t="s">
        <v>30</v>
      </c>
      <c r="I17" s="125" t="s">
        <v>30</v>
      </c>
      <c r="J17" s="126" t="s">
        <v>30</v>
      </c>
    </row>
    <row r="18" spans="2:10">
      <c r="B18" s="108" t="s">
        <v>10</v>
      </c>
      <c r="C18" s="108" t="s">
        <v>30</v>
      </c>
      <c r="D18" s="166"/>
      <c r="E18" s="109">
        <v>22425000</v>
      </c>
      <c r="F18" s="110" t="s">
        <v>30</v>
      </c>
      <c r="G18" s="110" t="s">
        <v>30</v>
      </c>
      <c r="H18" s="109">
        <v>19199846</v>
      </c>
      <c r="I18" s="109">
        <v>14589810335.91</v>
      </c>
      <c r="J18" s="110">
        <v>85.618042363433659</v>
      </c>
    </row>
    <row r="19" spans="2:10">
      <c r="B19" s="120" t="s">
        <v>30</v>
      </c>
      <c r="C19" s="120" t="s">
        <v>30</v>
      </c>
      <c r="D19" s="167">
        <v>44835</v>
      </c>
      <c r="E19" s="121">
        <v>1750000</v>
      </c>
      <c r="F19" s="122">
        <v>12.240443674719497</v>
      </c>
      <c r="G19" s="122">
        <v>12.242344776145758</v>
      </c>
      <c r="H19" s="121">
        <v>1500000</v>
      </c>
      <c r="I19" s="121">
        <v>1396103373.25</v>
      </c>
      <c r="J19" s="122">
        <v>85.714285714285708</v>
      </c>
    </row>
    <row r="20" spans="2:10">
      <c r="B20" s="124">
        <v>44602</v>
      </c>
      <c r="C20" s="124">
        <v>44603</v>
      </c>
      <c r="D20" s="161">
        <v>44835</v>
      </c>
      <c r="E20" s="125">
        <v>1000000</v>
      </c>
      <c r="F20" s="126">
        <v>12.212400000000001</v>
      </c>
      <c r="G20" s="126">
        <v>12.213900000000001</v>
      </c>
      <c r="H20" s="125">
        <v>1000000</v>
      </c>
      <c r="I20" s="125">
        <v>929454161.39999998</v>
      </c>
      <c r="J20" s="126">
        <v>100</v>
      </c>
    </row>
    <row r="21" spans="2:10">
      <c r="B21" s="124">
        <v>44602</v>
      </c>
      <c r="C21" s="124">
        <v>44606</v>
      </c>
      <c r="D21" s="161">
        <v>44835</v>
      </c>
      <c r="E21" s="125">
        <v>250000</v>
      </c>
      <c r="F21" s="126">
        <v>12.212400000000001</v>
      </c>
      <c r="G21" s="126">
        <v>12.212400000000001</v>
      </c>
      <c r="H21" s="125">
        <v>0</v>
      </c>
      <c r="I21" s="125">
        <v>0</v>
      </c>
      <c r="J21" s="126">
        <v>0</v>
      </c>
    </row>
    <row r="22" spans="2:10">
      <c r="B22" s="124">
        <v>44616</v>
      </c>
      <c r="C22" s="124">
        <v>44617</v>
      </c>
      <c r="D22" s="162">
        <v>44835</v>
      </c>
      <c r="E22" s="125">
        <v>500000</v>
      </c>
      <c r="F22" s="126">
        <v>12.2963</v>
      </c>
      <c r="G22" s="126">
        <v>12.298999999999999</v>
      </c>
      <c r="H22" s="125">
        <v>500000</v>
      </c>
      <c r="I22" s="125">
        <v>466649211.85000002</v>
      </c>
      <c r="J22" s="126">
        <v>100</v>
      </c>
    </row>
    <row r="23" spans="2:10">
      <c r="B23" s="123" t="s">
        <v>30</v>
      </c>
      <c r="C23" s="123" t="s">
        <v>30</v>
      </c>
      <c r="D23" s="161" t="s">
        <v>30</v>
      </c>
      <c r="E23" s="125" t="s">
        <v>30</v>
      </c>
      <c r="F23" s="126" t="s">
        <v>30</v>
      </c>
      <c r="G23" s="126" t="s">
        <v>30</v>
      </c>
      <c r="H23" s="125" t="s">
        <v>30</v>
      </c>
      <c r="I23" s="125" t="s">
        <v>30</v>
      </c>
      <c r="J23" s="126" t="s">
        <v>30</v>
      </c>
    </row>
    <row r="24" spans="2:10">
      <c r="B24" s="120" t="s">
        <v>30</v>
      </c>
      <c r="C24" s="120" t="s">
        <v>30</v>
      </c>
      <c r="D24" s="167">
        <v>45017</v>
      </c>
      <c r="E24" s="121">
        <v>1875000</v>
      </c>
      <c r="F24" s="122">
        <v>12.353724659491972</v>
      </c>
      <c r="G24" s="122">
        <v>12.356368743023994</v>
      </c>
      <c r="H24" s="121">
        <v>1599852</v>
      </c>
      <c r="I24" s="121">
        <v>1404362697.48</v>
      </c>
      <c r="J24" s="122">
        <v>85.32544</v>
      </c>
    </row>
    <row r="25" spans="2:10">
      <c r="B25" s="124">
        <v>44595</v>
      </c>
      <c r="C25" s="124">
        <v>44596</v>
      </c>
      <c r="D25" s="161">
        <v>45017</v>
      </c>
      <c r="E25" s="125">
        <v>500000</v>
      </c>
      <c r="F25" s="126">
        <v>11.913600000000001</v>
      </c>
      <c r="G25" s="126">
        <v>11.917400000000001</v>
      </c>
      <c r="H25" s="125">
        <v>350000</v>
      </c>
      <c r="I25" s="125">
        <v>307477774.62</v>
      </c>
      <c r="J25" s="126">
        <v>70</v>
      </c>
    </row>
    <row r="26" spans="2:10">
      <c r="B26" s="124">
        <v>44595</v>
      </c>
      <c r="C26" s="124">
        <v>44599</v>
      </c>
      <c r="D26" s="161">
        <v>45017</v>
      </c>
      <c r="E26" s="125">
        <v>125000</v>
      </c>
      <c r="F26" s="126">
        <v>11.913600000000001</v>
      </c>
      <c r="G26" s="126">
        <v>11.913600000000001</v>
      </c>
      <c r="H26" s="125">
        <v>0</v>
      </c>
      <c r="I26" s="125">
        <v>0</v>
      </c>
      <c r="J26" s="126">
        <v>0</v>
      </c>
    </row>
    <row r="27" spans="2:10">
      <c r="B27" s="124">
        <v>44609</v>
      </c>
      <c r="C27" s="124">
        <v>44610</v>
      </c>
      <c r="D27" s="161">
        <v>45017</v>
      </c>
      <c r="E27" s="125">
        <v>1000000</v>
      </c>
      <c r="F27" s="126">
        <v>12.4771</v>
      </c>
      <c r="G27" s="126">
        <v>12.48</v>
      </c>
      <c r="H27" s="125">
        <v>1000000</v>
      </c>
      <c r="I27" s="125">
        <v>877529909.60000002</v>
      </c>
      <c r="J27" s="126">
        <v>100</v>
      </c>
    </row>
    <row r="28" spans="2:10">
      <c r="B28" s="124">
        <v>44609</v>
      </c>
      <c r="C28" s="124">
        <v>44613</v>
      </c>
      <c r="D28" s="162">
        <v>45017</v>
      </c>
      <c r="E28" s="125">
        <v>250000</v>
      </c>
      <c r="F28" s="126">
        <v>12.4771</v>
      </c>
      <c r="G28" s="126">
        <v>12.4771</v>
      </c>
      <c r="H28" s="125">
        <v>249852</v>
      </c>
      <c r="I28" s="125">
        <v>219355013.25999999</v>
      </c>
      <c r="J28" s="126">
        <v>99.940799999999996</v>
      </c>
    </row>
    <row r="29" spans="2:10">
      <c r="B29" s="123" t="s">
        <v>30</v>
      </c>
      <c r="C29" s="123" t="s">
        <v>30</v>
      </c>
      <c r="D29" s="161" t="s">
        <v>30</v>
      </c>
      <c r="E29" s="125" t="s">
        <v>30</v>
      </c>
      <c r="F29" s="126" t="s">
        <v>30</v>
      </c>
      <c r="G29" s="126" t="s">
        <v>30</v>
      </c>
      <c r="H29" s="125" t="s">
        <v>30</v>
      </c>
      <c r="I29" s="125" t="s">
        <v>30</v>
      </c>
      <c r="J29" s="126" t="s">
        <v>30</v>
      </c>
    </row>
    <row r="30" spans="2:10">
      <c r="B30" s="120" t="s">
        <v>30</v>
      </c>
      <c r="C30" s="120" t="s">
        <v>30</v>
      </c>
      <c r="D30" s="167">
        <v>45383</v>
      </c>
      <c r="E30" s="121">
        <v>7375000</v>
      </c>
      <c r="F30" s="122">
        <v>11.843947489841041</v>
      </c>
      <c r="G30" s="122">
        <v>11.851198271938584</v>
      </c>
      <c r="H30" s="121">
        <v>6124998</v>
      </c>
      <c r="I30" s="121">
        <v>4842585791.2600002</v>
      </c>
      <c r="J30" s="122">
        <v>83.050820338983058</v>
      </c>
    </row>
    <row r="31" spans="2:10">
      <c r="B31" s="124">
        <v>44595</v>
      </c>
      <c r="C31" s="124">
        <v>44596</v>
      </c>
      <c r="D31" s="161">
        <v>45383</v>
      </c>
      <c r="E31" s="125">
        <v>500000</v>
      </c>
      <c r="F31" s="126">
        <v>11.2318</v>
      </c>
      <c r="G31" s="126">
        <v>11.24</v>
      </c>
      <c r="H31" s="125">
        <v>350000</v>
      </c>
      <c r="I31" s="125">
        <v>278968746.95999998</v>
      </c>
      <c r="J31" s="126">
        <v>70</v>
      </c>
    </row>
    <row r="32" spans="2:10">
      <c r="B32" s="124">
        <v>44595</v>
      </c>
      <c r="C32" s="124">
        <v>44599</v>
      </c>
      <c r="D32" s="161">
        <v>45383</v>
      </c>
      <c r="E32" s="125">
        <v>125000</v>
      </c>
      <c r="F32" s="126">
        <v>11.2318</v>
      </c>
      <c r="G32" s="126">
        <v>11.2318</v>
      </c>
      <c r="H32" s="125">
        <v>0</v>
      </c>
      <c r="I32" s="125">
        <v>0</v>
      </c>
      <c r="J32" s="126">
        <v>0</v>
      </c>
    </row>
    <row r="33" spans="2:10">
      <c r="B33" s="124">
        <v>44602</v>
      </c>
      <c r="C33" s="124">
        <v>44603</v>
      </c>
      <c r="D33" s="161">
        <v>45383</v>
      </c>
      <c r="E33" s="125">
        <v>2500000</v>
      </c>
      <c r="F33" s="126">
        <v>11.7584</v>
      </c>
      <c r="G33" s="126">
        <v>11.7689</v>
      </c>
      <c r="H33" s="125">
        <v>2300000</v>
      </c>
      <c r="I33" s="125">
        <v>1818875122</v>
      </c>
      <c r="J33" s="126">
        <v>92</v>
      </c>
    </row>
    <row r="34" spans="2:10">
      <c r="B34" s="124">
        <v>44602</v>
      </c>
      <c r="C34" s="124">
        <v>44606</v>
      </c>
      <c r="D34" s="161">
        <v>45383</v>
      </c>
      <c r="E34" s="125">
        <v>625000</v>
      </c>
      <c r="F34" s="126">
        <v>11.7584</v>
      </c>
      <c r="G34" s="126">
        <v>11.7584</v>
      </c>
      <c r="H34" s="125">
        <v>0</v>
      </c>
      <c r="I34" s="125">
        <v>0</v>
      </c>
      <c r="J34" s="126">
        <v>0</v>
      </c>
    </row>
    <row r="35" spans="2:10">
      <c r="B35" s="124">
        <v>44609</v>
      </c>
      <c r="C35" s="124">
        <v>44610</v>
      </c>
      <c r="D35" s="161">
        <v>45383</v>
      </c>
      <c r="E35" s="125">
        <v>2500000</v>
      </c>
      <c r="F35" s="126">
        <v>11.9755</v>
      </c>
      <c r="G35" s="126">
        <v>11.982900000000001</v>
      </c>
      <c r="H35" s="125">
        <v>2350000</v>
      </c>
      <c r="I35" s="125">
        <v>1854973223.6500001</v>
      </c>
      <c r="J35" s="126">
        <v>94</v>
      </c>
    </row>
    <row r="36" spans="2:10">
      <c r="B36" s="124">
        <v>44609</v>
      </c>
      <c r="C36" s="124">
        <v>44613</v>
      </c>
      <c r="D36" s="161">
        <v>45383</v>
      </c>
      <c r="E36" s="125">
        <v>625000</v>
      </c>
      <c r="F36" s="126">
        <v>11.9755</v>
      </c>
      <c r="G36" s="126">
        <v>11.9755</v>
      </c>
      <c r="H36" s="125">
        <v>624998</v>
      </c>
      <c r="I36" s="125">
        <v>493564698.64999998</v>
      </c>
      <c r="J36" s="126">
        <v>99.999679999999998</v>
      </c>
    </row>
    <row r="37" spans="2:10">
      <c r="B37" s="124">
        <v>44616</v>
      </c>
      <c r="C37" s="124">
        <v>44617</v>
      </c>
      <c r="D37" s="162">
        <v>45383</v>
      </c>
      <c r="E37" s="125">
        <v>500000</v>
      </c>
      <c r="F37" s="126">
        <v>11.8879</v>
      </c>
      <c r="G37" s="126">
        <v>11.8879</v>
      </c>
      <c r="H37" s="125">
        <v>500000</v>
      </c>
      <c r="I37" s="125">
        <v>396204000</v>
      </c>
      <c r="J37" s="126">
        <v>100</v>
      </c>
    </row>
    <row r="38" spans="2:10">
      <c r="B38" s="123" t="s">
        <v>30</v>
      </c>
      <c r="C38" s="123" t="s">
        <v>30</v>
      </c>
      <c r="D38" s="161" t="s">
        <v>30</v>
      </c>
      <c r="E38" s="125" t="s">
        <v>30</v>
      </c>
      <c r="F38" s="126" t="s">
        <v>30</v>
      </c>
      <c r="G38" s="126" t="s">
        <v>30</v>
      </c>
      <c r="H38" s="125" t="s">
        <v>30</v>
      </c>
      <c r="I38" s="125" t="s">
        <v>30</v>
      </c>
      <c r="J38" s="126" t="s">
        <v>30</v>
      </c>
    </row>
    <row r="39" spans="2:10">
      <c r="B39" s="120" t="s">
        <v>30</v>
      </c>
      <c r="C39" s="120" t="s">
        <v>30</v>
      </c>
      <c r="D39" s="167">
        <v>45839</v>
      </c>
      <c r="E39" s="121">
        <v>11425000</v>
      </c>
      <c r="F39" s="122">
        <v>11.404174348343497</v>
      </c>
      <c r="G39" s="122">
        <v>11.412625242050456</v>
      </c>
      <c r="H39" s="121">
        <v>9974996</v>
      </c>
      <c r="I39" s="121">
        <v>6946758473.9200001</v>
      </c>
      <c r="J39" s="122">
        <v>87.308498905908095</v>
      </c>
    </row>
    <row r="40" spans="2:10">
      <c r="B40" s="124">
        <v>44595</v>
      </c>
      <c r="C40" s="124">
        <v>44596</v>
      </c>
      <c r="D40" s="161">
        <v>45839</v>
      </c>
      <c r="E40" s="125">
        <v>300000</v>
      </c>
      <c r="F40" s="126">
        <v>10.9024</v>
      </c>
      <c r="G40" s="126">
        <v>10.9099</v>
      </c>
      <c r="H40" s="125">
        <v>100000</v>
      </c>
      <c r="I40" s="125">
        <v>70478526.239999995</v>
      </c>
      <c r="J40" s="126">
        <v>33.333333333333329</v>
      </c>
    </row>
    <row r="41" spans="2:10">
      <c r="B41" s="124">
        <v>44602</v>
      </c>
      <c r="C41" s="124">
        <v>44603</v>
      </c>
      <c r="D41" s="161">
        <v>45839</v>
      </c>
      <c r="E41" s="125">
        <v>5000000</v>
      </c>
      <c r="F41" s="126">
        <v>11.340400000000001</v>
      </c>
      <c r="G41" s="126">
        <v>11.35</v>
      </c>
      <c r="H41" s="125">
        <v>5000000</v>
      </c>
      <c r="I41" s="125">
        <v>3484687071.0900002</v>
      </c>
      <c r="J41" s="126">
        <v>100</v>
      </c>
    </row>
    <row r="42" spans="2:10">
      <c r="B42" s="124">
        <v>44602</v>
      </c>
      <c r="C42" s="124">
        <v>44606</v>
      </c>
      <c r="D42" s="161">
        <v>45839</v>
      </c>
      <c r="E42" s="125">
        <v>1250000</v>
      </c>
      <c r="F42" s="126">
        <v>11.340400000000001</v>
      </c>
      <c r="G42" s="126">
        <v>11.340400000000001</v>
      </c>
      <c r="H42" s="125">
        <v>0</v>
      </c>
      <c r="I42" s="125">
        <v>0</v>
      </c>
      <c r="J42" s="126">
        <v>0</v>
      </c>
    </row>
    <row r="43" spans="2:10">
      <c r="B43" s="124">
        <v>44609</v>
      </c>
      <c r="C43" s="124">
        <v>44610</v>
      </c>
      <c r="D43" s="161">
        <v>45839</v>
      </c>
      <c r="E43" s="125">
        <v>3500000</v>
      </c>
      <c r="F43" s="126">
        <v>11.4849</v>
      </c>
      <c r="G43" s="126">
        <v>11.4947</v>
      </c>
      <c r="H43" s="125">
        <v>3500000</v>
      </c>
      <c r="I43" s="125">
        <v>2433917885.9000001</v>
      </c>
      <c r="J43" s="126">
        <v>100</v>
      </c>
    </row>
    <row r="44" spans="2:10">
      <c r="B44" s="124">
        <v>44609</v>
      </c>
      <c r="C44" s="124">
        <v>44613</v>
      </c>
      <c r="D44" s="161">
        <v>45839</v>
      </c>
      <c r="E44" s="125">
        <v>875000</v>
      </c>
      <c r="F44" s="126">
        <v>11.4849</v>
      </c>
      <c r="G44" s="126">
        <v>11.4849</v>
      </c>
      <c r="H44" s="125">
        <v>874996</v>
      </c>
      <c r="I44" s="125">
        <v>608740046.72000003</v>
      </c>
      <c r="J44" s="126">
        <v>99.999542857142856</v>
      </c>
    </row>
    <row r="45" spans="2:10">
      <c r="B45" s="124">
        <v>44616</v>
      </c>
      <c r="C45" s="124">
        <v>44617</v>
      </c>
      <c r="D45" s="162">
        <v>45839</v>
      </c>
      <c r="E45" s="125">
        <v>500000</v>
      </c>
      <c r="F45" s="126">
        <v>11.438499999999999</v>
      </c>
      <c r="G45" s="126">
        <v>11.441000000000001</v>
      </c>
      <c r="H45" s="125">
        <v>500000</v>
      </c>
      <c r="I45" s="125">
        <v>348934943.97000003</v>
      </c>
      <c r="J45" s="126">
        <v>100</v>
      </c>
    </row>
    <row r="46" spans="2:10">
      <c r="B46" s="123" t="s">
        <v>30</v>
      </c>
      <c r="C46" s="123" t="s">
        <v>30</v>
      </c>
      <c r="D46" s="161" t="s">
        <v>30</v>
      </c>
      <c r="E46" s="125" t="s">
        <v>30</v>
      </c>
      <c r="F46" s="126" t="s">
        <v>30</v>
      </c>
      <c r="G46" s="126" t="s">
        <v>30</v>
      </c>
      <c r="H46" s="125" t="s">
        <v>30</v>
      </c>
      <c r="I46" s="125" t="s">
        <v>30</v>
      </c>
      <c r="J46" s="126" t="s">
        <v>30</v>
      </c>
    </row>
    <row r="47" spans="2:10">
      <c r="B47" s="108" t="s">
        <v>11</v>
      </c>
      <c r="C47" s="108" t="s">
        <v>30</v>
      </c>
      <c r="D47" s="166"/>
      <c r="E47" s="109">
        <v>6025000</v>
      </c>
      <c r="F47" s="110" t="s">
        <v>30</v>
      </c>
      <c r="G47" s="110" t="s">
        <v>30</v>
      </c>
      <c r="H47" s="109">
        <v>4636334</v>
      </c>
      <c r="I47" s="109">
        <v>18419316659</v>
      </c>
      <c r="J47" s="110">
        <v>76.951601659751034</v>
      </c>
    </row>
    <row r="48" spans="2:10">
      <c r="B48" s="120" t="s">
        <v>30</v>
      </c>
      <c r="C48" s="120" t="s">
        <v>30</v>
      </c>
      <c r="D48" s="167">
        <v>45792</v>
      </c>
      <c r="E48" s="121">
        <v>1250000</v>
      </c>
      <c r="F48" s="122">
        <v>5.4774191323504615</v>
      </c>
      <c r="G48" s="122">
        <v>5.4774191323504615</v>
      </c>
      <c r="H48" s="121">
        <v>1104224</v>
      </c>
      <c r="I48" s="121">
        <v>4329184177.1000004</v>
      </c>
      <c r="J48" s="122">
        <v>88.337919999999997</v>
      </c>
    </row>
    <row r="49" spans="2:10">
      <c r="B49" s="124">
        <v>44593</v>
      </c>
      <c r="C49" s="124">
        <v>44594</v>
      </c>
      <c r="D49" s="161">
        <v>45792</v>
      </c>
      <c r="E49" s="125">
        <v>625000</v>
      </c>
      <c r="F49" s="126">
        <v>5.5198999999999998</v>
      </c>
      <c r="G49" s="126">
        <v>5.5198999999999998</v>
      </c>
      <c r="H49" s="125">
        <v>603978</v>
      </c>
      <c r="I49" s="125">
        <v>2360153127.23</v>
      </c>
      <c r="J49" s="126">
        <v>96.636480000000006</v>
      </c>
    </row>
    <row r="50" spans="2:10">
      <c r="B50" s="124">
        <v>44607</v>
      </c>
      <c r="C50" s="124">
        <v>44608</v>
      </c>
      <c r="D50" s="162">
        <v>45792</v>
      </c>
      <c r="E50" s="125">
        <v>625000</v>
      </c>
      <c r="F50" s="126">
        <v>5.4264999999999999</v>
      </c>
      <c r="G50" s="126">
        <v>5.4264999999999999</v>
      </c>
      <c r="H50" s="125">
        <v>500246</v>
      </c>
      <c r="I50" s="125">
        <v>1969031049.8699999</v>
      </c>
      <c r="J50" s="126">
        <v>80.039360000000002</v>
      </c>
    </row>
    <row r="51" spans="2:10">
      <c r="B51" s="123" t="s">
        <v>30</v>
      </c>
      <c r="C51" s="123" t="s">
        <v>30</v>
      </c>
      <c r="D51" s="161" t="s">
        <v>30</v>
      </c>
      <c r="E51" s="125" t="s">
        <v>30</v>
      </c>
      <c r="F51" s="126" t="s">
        <v>30</v>
      </c>
      <c r="G51" s="126" t="s">
        <v>30</v>
      </c>
      <c r="H51" s="125" t="s">
        <v>30</v>
      </c>
      <c r="I51" s="125" t="s">
        <v>30</v>
      </c>
      <c r="J51" s="126" t="s">
        <v>30</v>
      </c>
    </row>
    <row r="52" spans="2:10">
      <c r="B52" s="120" t="s">
        <v>30</v>
      </c>
      <c r="C52" s="120" t="s">
        <v>30</v>
      </c>
      <c r="D52" s="167">
        <v>49444</v>
      </c>
      <c r="E52" s="121">
        <v>1562500</v>
      </c>
      <c r="F52" s="122">
        <v>5.6599295298331196</v>
      </c>
      <c r="G52" s="122">
        <v>5.6599295298331196</v>
      </c>
      <c r="H52" s="121">
        <v>1160618</v>
      </c>
      <c r="I52" s="121">
        <v>4641258434.7299995</v>
      </c>
      <c r="J52" s="122">
        <v>74.27955200000001</v>
      </c>
    </row>
    <row r="53" spans="2:10">
      <c r="B53" s="124">
        <v>44600</v>
      </c>
      <c r="C53" s="124">
        <v>44601</v>
      </c>
      <c r="D53" s="161">
        <v>49444</v>
      </c>
      <c r="E53" s="125">
        <v>500000</v>
      </c>
      <c r="F53" s="126">
        <v>5.569</v>
      </c>
      <c r="G53" s="126">
        <v>5.569</v>
      </c>
      <c r="H53" s="125">
        <v>455000</v>
      </c>
      <c r="I53" s="125">
        <v>1827742119.3699999</v>
      </c>
      <c r="J53" s="126">
        <v>91</v>
      </c>
    </row>
    <row r="54" spans="2:10">
      <c r="B54" s="124">
        <v>44600</v>
      </c>
      <c r="C54" s="124">
        <v>44602</v>
      </c>
      <c r="D54" s="161">
        <v>49444</v>
      </c>
      <c r="E54" s="125">
        <v>125000</v>
      </c>
      <c r="F54" s="126">
        <v>5.569</v>
      </c>
      <c r="G54" s="126">
        <v>5.569</v>
      </c>
      <c r="H54" s="125">
        <v>0</v>
      </c>
      <c r="I54" s="125">
        <v>0</v>
      </c>
      <c r="J54" s="126">
        <v>0</v>
      </c>
    </row>
    <row r="55" spans="2:10">
      <c r="B55" s="124">
        <v>44614</v>
      </c>
      <c r="C55" s="124">
        <v>44615</v>
      </c>
      <c r="D55" s="161">
        <v>49444</v>
      </c>
      <c r="E55" s="125">
        <v>750000</v>
      </c>
      <c r="F55" s="126">
        <v>5.7190000000000003</v>
      </c>
      <c r="G55" s="126">
        <v>5.7190000000000003</v>
      </c>
      <c r="H55" s="125">
        <v>625000</v>
      </c>
      <c r="I55" s="125">
        <v>2491914640.5999999</v>
      </c>
      <c r="J55" s="126">
        <v>83.333333333333343</v>
      </c>
    </row>
    <row r="56" spans="2:10">
      <c r="B56" s="124">
        <v>44614</v>
      </c>
      <c r="C56" s="124">
        <v>44616</v>
      </c>
      <c r="D56" s="162">
        <v>49444</v>
      </c>
      <c r="E56" s="125">
        <v>187500</v>
      </c>
      <c r="F56" s="126">
        <v>5.7190000000000003</v>
      </c>
      <c r="G56" s="126">
        <v>5.7190000000000003</v>
      </c>
      <c r="H56" s="125">
        <v>80618</v>
      </c>
      <c r="I56" s="125">
        <v>321601674.75999999</v>
      </c>
      <c r="J56" s="126">
        <v>42.996266666666664</v>
      </c>
    </row>
    <row r="57" spans="2:10">
      <c r="B57" s="123" t="s">
        <v>30</v>
      </c>
      <c r="C57" s="123" t="s">
        <v>30</v>
      </c>
      <c r="D57" s="161" t="s">
        <v>30</v>
      </c>
      <c r="E57" s="125" t="s">
        <v>30</v>
      </c>
      <c r="F57" s="126" t="s">
        <v>30</v>
      </c>
      <c r="G57" s="126" t="s">
        <v>30</v>
      </c>
      <c r="H57" s="125" t="s">
        <v>30</v>
      </c>
      <c r="I57" s="125" t="s">
        <v>30</v>
      </c>
      <c r="J57" s="126" t="s">
        <v>30</v>
      </c>
    </row>
    <row r="58" spans="2:10">
      <c r="B58" s="120" t="s">
        <v>30</v>
      </c>
      <c r="C58" s="120" t="s">
        <v>30</v>
      </c>
      <c r="D58" s="167">
        <v>53097</v>
      </c>
      <c r="E58" s="121">
        <v>212500</v>
      </c>
      <c r="F58" s="122">
        <v>5.6736196227658873</v>
      </c>
      <c r="G58" s="122">
        <v>5.6736196227658873</v>
      </c>
      <c r="H58" s="121">
        <v>103462</v>
      </c>
      <c r="I58" s="121">
        <v>416422234.42000002</v>
      </c>
      <c r="J58" s="122">
        <v>48.687999999999995</v>
      </c>
    </row>
    <row r="59" spans="2:10">
      <c r="B59" s="124">
        <v>44593</v>
      </c>
      <c r="C59" s="124">
        <v>44594</v>
      </c>
      <c r="D59" s="161">
        <v>53097</v>
      </c>
      <c r="E59" s="125">
        <v>50000</v>
      </c>
      <c r="F59" s="126">
        <v>5.6588000000000003</v>
      </c>
      <c r="G59" s="126">
        <v>5.6588000000000003</v>
      </c>
      <c r="H59" s="125">
        <v>50000</v>
      </c>
      <c r="I59" s="125">
        <v>201211143.36000001</v>
      </c>
      <c r="J59" s="126">
        <v>100</v>
      </c>
    </row>
    <row r="60" spans="2:10">
      <c r="B60" s="124">
        <v>44593</v>
      </c>
      <c r="C60" s="124">
        <v>44595</v>
      </c>
      <c r="D60" s="161">
        <v>53097</v>
      </c>
      <c r="E60" s="125">
        <v>12500</v>
      </c>
      <c r="F60" s="126">
        <v>5.6588000000000003</v>
      </c>
      <c r="G60" s="126">
        <v>5.6588000000000003</v>
      </c>
      <c r="H60" s="125">
        <v>11112</v>
      </c>
      <c r="I60" s="125">
        <v>44735388.700000003</v>
      </c>
      <c r="J60" s="126">
        <v>88.896000000000001</v>
      </c>
    </row>
    <row r="61" spans="2:10">
      <c r="B61" s="124">
        <v>44607</v>
      </c>
      <c r="C61" s="124">
        <v>44608</v>
      </c>
      <c r="D61" s="162">
        <v>53097</v>
      </c>
      <c r="E61" s="125">
        <v>150000</v>
      </c>
      <c r="F61" s="126">
        <v>5.6950000000000003</v>
      </c>
      <c r="G61" s="126">
        <v>5.6950000000000003</v>
      </c>
      <c r="H61" s="125">
        <v>42350</v>
      </c>
      <c r="I61" s="125">
        <v>170475702.36000001</v>
      </c>
      <c r="J61" s="126">
        <v>28.233333333333334</v>
      </c>
    </row>
    <row r="62" spans="2:10">
      <c r="B62" s="123" t="s">
        <v>30</v>
      </c>
      <c r="C62" s="123" t="s">
        <v>30</v>
      </c>
      <c r="D62" s="161" t="s">
        <v>30</v>
      </c>
      <c r="E62" s="125" t="s">
        <v>30</v>
      </c>
      <c r="F62" s="126" t="s">
        <v>30</v>
      </c>
      <c r="G62" s="126" t="s">
        <v>30</v>
      </c>
      <c r="H62" s="125" t="s">
        <v>30</v>
      </c>
      <c r="I62" s="125" t="s">
        <v>30</v>
      </c>
      <c r="J62" s="126" t="s">
        <v>30</v>
      </c>
    </row>
    <row r="63" spans="2:10">
      <c r="B63" s="120" t="s">
        <v>30</v>
      </c>
      <c r="C63" s="120" t="s">
        <v>30</v>
      </c>
      <c r="D63" s="167">
        <v>48441</v>
      </c>
      <c r="E63" s="121">
        <v>375000</v>
      </c>
      <c r="F63" s="122">
        <v>5.5745040704864541</v>
      </c>
      <c r="G63" s="122">
        <v>5.5745040704864541</v>
      </c>
      <c r="H63" s="121">
        <v>304555</v>
      </c>
      <c r="I63" s="121">
        <v>1214706566.4300001</v>
      </c>
      <c r="J63" s="122">
        <v>81.214666666666673</v>
      </c>
    </row>
    <row r="64" spans="2:10">
      <c r="B64" s="124">
        <v>44593</v>
      </c>
      <c r="C64" s="124">
        <v>44594</v>
      </c>
      <c r="D64" s="161">
        <v>48441</v>
      </c>
      <c r="E64" s="125">
        <v>150000</v>
      </c>
      <c r="F64" s="126">
        <v>5.55</v>
      </c>
      <c r="G64" s="126">
        <v>5.55</v>
      </c>
      <c r="H64" s="125">
        <v>117000</v>
      </c>
      <c r="I64" s="125">
        <v>473171084.32999998</v>
      </c>
      <c r="J64" s="126">
        <v>78</v>
      </c>
    </row>
    <row r="65" spans="2:10">
      <c r="B65" s="124">
        <v>44593</v>
      </c>
      <c r="C65" s="124">
        <v>44595</v>
      </c>
      <c r="D65" s="161">
        <v>48441</v>
      </c>
      <c r="E65" s="125">
        <v>37500</v>
      </c>
      <c r="F65" s="126">
        <v>5.55</v>
      </c>
      <c r="G65" s="126">
        <v>5.55</v>
      </c>
      <c r="H65" s="125">
        <v>30013</v>
      </c>
      <c r="I65" s="125">
        <v>121425996.18000001</v>
      </c>
      <c r="J65" s="126">
        <v>80.034666666666666</v>
      </c>
    </row>
    <row r="66" spans="2:10">
      <c r="B66" s="124">
        <v>44607</v>
      </c>
      <c r="C66" s="124">
        <v>44608</v>
      </c>
      <c r="D66" s="161">
        <v>48441</v>
      </c>
      <c r="E66" s="125">
        <v>150000</v>
      </c>
      <c r="F66" s="126">
        <v>5.5979999999999999</v>
      </c>
      <c r="G66" s="126">
        <v>5.5979999999999999</v>
      </c>
      <c r="H66" s="125">
        <v>150000</v>
      </c>
      <c r="I66" s="125">
        <v>590407964.52999997</v>
      </c>
      <c r="J66" s="126">
        <v>100</v>
      </c>
    </row>
    <row r="67" spans="2:10">
      <c r="B67" s="124">
        <v>44607</v>
      </c>
      <c r="C67" s="124">
        <v>44609</v>
      </c>
      <c r="D67" s="162">
        <v>48441</v>
      </c>
      <c r="E67" s="125">
        <v>37500</v>
      </c>
      <c r="F67" s="126">
        <v>5.5979999999999999</v>
      </c>
      <c r="G67" s="126">
        <v>5.5979999999999999</v>
      </c>
      <c r="H67" s="125">
        <v>7542</v>
      </c>
      <c r="I67" s="125">
        <v>29701521.390000001</v>
      </c>
      <c r="J67" s="126">
        <v>20.111999999999998</v>
      </c>
    </row>
    <row r="68" spans="2:10">
      <c r="B68" s="123" t="s">
        <v>30</v>
      </c>
      <c r="C68" s="123" t="s">
        <v>30</v>
      </c>
      <c r="D68" s="161" t="s">
        <v>30</v>
      </c>
      <c r="E68" s="125" t="s">
        <v>30</v>
      </c>
      <c r="F68" s="126" t="s">
        <v>30</v>
      </c>
      <c r="G68" s="126" t="s">
        <v>30</v>
      </c>
      <c r="H68" s="125" t="s">
        <v>30</v>
      </c>
      <c r="I68" s="125" t="s">
        <v>30</v>
      </c>
      <c r="J68" s="126" t="s">
        <v>30</v>
      </c>
    </row>
    <row r="69" spans="2:10">
      <c r="B69" s="120" t="s">
        <v>30</v>
      </c>
      <c r="C69" s="120" t="s">
        <v>30</v>
      </c>
      <c r="D69" s="167">
        <v>46522</v>
      </c>
      <c r="E69" s="121">
        <v>2250000</v>
      </c>
      <c r="F69" s="122">
        <v>5.487109659890514</v>
      </c>
      <c r="G69" s="122">
        <v>5.487109659890514</v>
      </c>
      <c r="H69" s="121">
        <v>1696000</v>
      </c>
      <c r="I69" s="121">
        <v>6732652543.6000004</v>
      </c>
      <c r="J69" s="122">
        <v>75.37777777777778</v>
      </c>
    </row>
    <row r="70" spans="2:10">
      <c r="B70" s="124">
        <v>44600</v>
      </c>
      <c r="C70" s="124">
        <v>44601</v>
      </c>
      <c r="D70" s="161">
        <v>46522</v>
      </c>
      <c r="E70" s="125">
        <v>375000</v>
      </c>
      <c r="F70" s="126">
        <v>5.32</v>
      </c>
      <c r="G70" s="126">
        <v>5.32</v>
      </c>
      <c r="H70" s="125">
        <v>196000</v>
      </c>
      <c r="I70" s="125">
        <v>779788645.60000002</v>
      </c>
      <c r="J70" s="126">
        <v>52.266666666666659</v>
      </c>
    </row>
    <row r="71" spans="2:10">
      <c r="B71" s="124">
        <v>44614</v>
      </c>
      <c r="C71" s="124">
        <v>44615</v>
      </c>
      <c r="D71" s="162">
        <v>46522</v>
      </c>
      <c r="E71" s="125">
        <v>1875000</v>
      </c>
      <c r="F71" s="126">
        <v>5.5090000000000003</v>
      </c>
      <c r="G71" s="126">
        <v>5.5090000000000003</v>
      </c>
      <c r="H71" s="125">
        <v>1500000</v>
      </c>
      <c r="I71" s="125">
        <v>5952863898</v>
      </c>
      <c r="J71" s="126">
        <v>80</v>
      </c>
    </row>
    <row r="72" spans="2:10">
      <c r="B72" s="123" t="s">
        <v>30</v>
      </c>
      <c r="C72" s="123" t="s">
        <v>30</v>
      </c>
      <c r="D72" s="161" t="s">
        <v>30</v>
      </c>
      <c r="E72" s="125" t="s">
        <v>30</v>
      </c>
      <c r="F72" s="126" t="s">
        <v>30</v>
      </c>
      <c r="G72" s="126" t="s">
        <v>30</v>
      </c>
      <c r="H72" s="125" t="s">
        <v>30</v>
      </c>
      <c r="I72" s="125" t="s">
        <v>30</v>
      </c>
      <c r="J72" s="126" t="s">
        <v>30</v>
      </c>
    </row>
    <row r="73" spans="2:10">
      <c r="B73" s="120" t="s">
        <v>30</v>
      </c>
      <c r="C73" s="120" t="s">
        <v>30</v>
      </c>
      <c r="D73" s="167">
        <v>58668</v>
      </c>
      <c r="E73" s="121">
        <v>375000</v>
      </c>
      <c r="F73" s="122">
        <v>5.6826199422404091</v>
      </c>
      <c r="G73" s="122">
        <v>5.6826199422404091</v>
      </c>
      <c r="H73" s="121">
        <v>267475</v>
      </c>
      <c r="I73" s="121">
        <v>1085092702.72</v>
      </c>
      <c r="J73" s="122">
        <v>71.326666666666668</v>
      </c>
    </row>
    <row r="74" spans="2:10">
      <c r="B74" s="124">
        <v>44600</v>
      </c>
      <c r="C74" s="124">
        <v>44601</v>
      </c>
      <c r="D74" s="161">
        <v>58668</v>
      </c>
      <c r="E74" s="125">
        <v>150000</v>
      </c>
      <c r="F74" s="126">
        <v>5.59</v>
      </c>
      <c r="G74" s="126">
        <v>5.59</v>
      </c>
      <c r="H74" s="125">
        <v>102500</v>
      </c>
      <c r="I74" s="125">
        <v>427362182.75</v>
      </c>
      <c r="J74" s="126">
        <v>68.333333333333329</v>
      </c>
    </row>
    <row r="75" spans="2:10">
      <c r="B75" s="124">
        <v>44600</v>
      </c>
      <c r="C75" s="124">
        <v>44602</v>
      </c>
      <c r="D75" s="161">
        <v>58668</v>
      </c>
      <c r="E75" s="125">
        <v>37500</v>
      </c>
      <c r="F75" s="126">
        <v>5.59</v>
      </c>
      <c r="G75" s="126">
        <v>5.59</v>
      </c>
      <c r="H75" s="125">
        <v>0</v>
      </c>
      <c r="I75" s="125">
        <v>0</v>
      </c>
      <c r="J75" s="126">
        <v>0</v>
      </c>
    </row>
    <row r="76" spans="2:10">
      <c r="B76" s="124">
        <v>44614</v>
      </c>
      <c r="C76" s="124">
        <v>44615</v>
      </c>
      <c r="D76" s="161">
        <v>58668</v>
      </c>
      <c r="E76" s="125">
        <v>150000</v>
      </c>
      <c r="F76" s="126">
        <v>5.7427999999999999</v>
      </c>
      <c r="G76" s="126">
        <v>5.7427999999999999</v>
      </c>
      <c r="H76" s="125">
        <v>150000</v>
      </c>
      <c r="I76" s="125">
        <v>597998194.30999994</v>
      </c>
      <c r="J76" s="126">
        <v>100</v>
      </c>
    </row>
    <row r="77" spans="2:10">
      <c r="B77" s="124">
        <v>44614</v>
      </c>
      <c r="C77" s="124">
        <v>44616</v>
      </c>
      <c r="D77" s="162">
        <v>58668</v>
      </c>
      <c r="E77" s="125">
        <v>37500</v>
      </c>
      <c r="F77" s="126">
        <v>5.7427999999999999</v>
      </c>
      <c r="G77" s="126">
        <v>5.7427999999999999</v>
      </c>
      <c r="H77" s="125">
        <v>14975</v>
      </c>
      <c r="I77" s="125">
        <v>59732325.659999996</v>
      </c>
      <c r="J77" s="126">
        <v>39.93333333333333</v>
      </c>
    </row>
    <row r="78" spans="2:10">
      <c r="B78" s="123" t="s">
        <v>30</v>
      </c>
      <c r="C78" s="123" t="s">
        <v>30</v>
      </c>
      <c r="D78" s="161" t="s">
        <v>30</v>
      </c>
      <c r="E78" s="125" t="s">
        <v>30</v>
      </c>
      <c r="F78" s="126" t="s">
        <v>30</v>
      </c>
      <c r="G78" s="126" t="s">
        <v>30</v>
      </c>
      <c r="H78" s="125" t="s">
        <v>30</v>
      </c>
      <c r="I78" s="125" t="s">
        <v>30</v>
      </c>
      <c r="J78" s="126" t="s">
        <v>30</v>
      </c>
    </row>
    <row r="79" spans="2:10">
      <c r="B79" s="108" t="s">
        <v>12</v>
      </c>
      <c r="C79" s="108" t="s">
        <v>30</v>
      </c>
      <c r="D79" s="166"/>
      <c r="E79" s="109">
        <v>9200000</v>
      </c>
      <c r="F79" s="110" t="s">
        <v>30</v>
      </c>
      <c r="G79" s="110" t="s">
        <v>30</v>
      </c>
      <c r="H79" s="109">
        <v>7148412</v>
      </c>
      <c r="I79" s="109">
        <v>6765713346.3699999</v>
      </c>
      <c r="J79" s="110">
        <v>77.700130434782608</v>
      </c>
    </row>
    <row r="80" spans="2:10">
      <c r="B80" s="120" t="s">
        <v>30</v>
      </c>
      <c r="C80" s="120" t="s">
        <v>30</v>
      </c>
      <c r="D80" s="167">
        <v>47119</v>
      </c>
      <c r="E80" s="121">
        <v>6712500</v>
      </c>
      <c r="F80" s="122">
        <v>11.383764266854241</v>
      </c>
      <c r="G80" s="122">
        <v>11.3913973762516</v>
      </c>
      <c r="H80" s="121">
        <v>5291000</v>
      </c>
      <c r="I80" s="121">
        <v>5032766513.8500004</v>
      </c>
      <c r="J80" s="122">
        <v>78.823091247672252</v>
      </c>
    </row>
    <row r="81" spans="2:10">
      <c r="B81" s="124">
        <v>44595</v>
      </c>
      <c r="C81" s="124">
        <v>44596</v>
      </c>
      <c r="D81" s="161">
        <v>47119</v>
      </c>
      <c r="E81" s="125">
        <v>2000000</v>
      </c>
      <c r="F81" s="126">
        <v>11.1517</v>
      </c>
      <c r="G81" s="126">
        <v>11.161799999999999</v>
      </c>
      <c r="H81" s="125">
        <v>2000000</v>
      </c>
      <c r="I81" s="125">
        <v>1917999127.6500001</v>
      </c>
      <c r="J81" s="126">
        <v>100</v>
      </c>
    </row>
    <row r="82" spans="2:10">
      <c r="B82" s="124">
        <v>44595</v>
      </c>
      <c r="C82" s="124">
        <v>44599</v>
      </c>
      <c r="D82" s="161">
        <v>47119</v>
      </c>
      <c r="E82" s="125">
        <v>500000</v>
      </c>
      <c r="F82" s="126">
        <v>11.1517</v>
      </c>
      <c r="G82" s="126">
        <v>11.1517</v>
      </c>
      <c r="H82" s="125">
        <v>0</v>
      </c>
      <c r="I82" s="125">
        <v>0</v>
      </c>
      <c r="J82" s="126">
        <v>0</v>
      </c>
    </row>
    <row r="83" spans="2:10">
      <c r="B83" s="124">
        <v>44602</v>
      </c>
      <c r="C83" s="124">
        <v>44603</v>
      </c>
      <c r="D83" s="161">
        <v>47119</v>
      </c>
      <c r="E83" s="125">
        <v>750000</v>
      </c>
      <c r="F83" s="126">
        <v>11.5045</v>
      </c>
      <c r="G83" s="126">
        <v>11.516</v>
      </c>
      <c r="H83" s="125">
        <v>750000</v>
      </c>
      <c r="I83" s="125">
        <v>709354932.05999994</v>
      </c>
      <c r="J83" s="126">
        <v>100</v>
      </c>
    </row>
    <row r="84" spans="2:10">
      <c r="B84" s="124">
        <v>44602</v>
      </c>
      <c r="C84" s="124">
        <v>44606</v>
      </c>
      <c r="D84" s="161">
        <v>47119</v>
      </c>
      <c r="E84" s="125">
        <v>187500</v>
      </c>
      <c r="F84" s="126">
        <v>11.5045</v>
      </c>
      <c r="G84" s="126">
        <v>11.5045</v>
      </c>
      <c r="H84" s="125">
        <v>0</v>
      </c>
      <c r="I84" s="125">
        <v>0</v>
      </c>
      <c r="J84" s="126">
        <v>0</v>
      </c>
    </row>
    <row r="85" spans="2:10">
      <c r="B85" s="124">
        <v>44609</v>
      </c>
      <c r="C85" s="124">
        <v>44610</v>
      </c>
      <c r="D85" s="161">
        <v>47119</v>
      </c>
      <c r="E85" s="125">
        <v>2500000</v>
      </c>
      <c r="F85" s="126">
        <v>11.533200000000001</v>
      </c>
      <c r="G85" s="126">
        <v>11.537800000000001</v>
      </c>
      <c r="H85" s="125">
        <v>2500000</v>
      </c>
      <c r="I85" s="125">
        <v>2366583579.0500002</v>
      </c>
      <c r="J85" s="126">
        <v>100</v>
      </c>
    </row>
    <row r="86" spans="2:10">
      <c r="B86" s="124">
        <v>44609</v>
      </c>
      <c r="C86" s="124">
        <v>44613</v>
      </c>
      <c r="D86" s="161">
        <v>47119</v>
      </c>
      <c r="E86" s="125">
        <v>625000</v>
      </c>
      <c r="F86" s="126">
        <v>11.533200000000001</v>
      </c>
      <c r="G86" s="126">
        <v>11.533200000000001</v>
      </c>
      <c r="H86" s="125">
        <v>41000</v>
      </c>
      <c r="I86" s="125">
        <v>38828875.090000004</v>
      </c>
      <c r="J86" s="126">
        <v>6.5600000000000005</v>
      </c>
    </row>
    <row r="87" spans="2:10">
      <c r="B87" s="124">
        <v>44616</v>
      </c>
      <c r="C87" s="124">
        <v>44617</v>
      </c>
      <c r="D87" s="162">
        <v>47119</v>
      </c>
      <c r="E87" s="125">
        <v>150000</v>
      </c>
      <c r="F87" s="126">
        <v>0</v>
      </c>
      <c r="G87" s="126">
        <v>0</v>
      </c>
      <c r="H87" s="125">
        <v>0</v>
      </c>
      <c r="I87" s="125">
        <v>0</v>
      </c>
      <c r="J87" s="126">
        <v>0</v>
      </c>
    </row>
    <row r="88" spans="2:10">
      <c r="B88" s="123" t="s">
        <v>30</v>
      </c>
      <c r="C88" s="123" t="s">
        <v>30</v>
      </c>
      <c r="D88" s="161" t="s">
        <v>30</v>
      </c>
      <c r="E88" s="125" t="s">
        <v>30</v>
      </c>
      <c r="F88" s="126" t="s">
        <v>30</v>
      </c>
      <c r="G88" s="126" t="s">
        <v>30</v>
      </c>
      <c r="H88" s="125" t="s">
        <v>30</v>
      </c>
      <c r="I88" s="125" t="s">
        <v>30</v>
      </c>
      <c r="J88" s="126" t="s">
        <v>30</v>
      </c>
    </row>
    <row r="89" spans="2:10">
      <c r="B89" s="120" t="s">
        <v>30</v>
      </c>
      <c r="C89" s="120" t="s">
        <v>30</v>
      </c>
      <c r="D89" s="167">
        <v>48580</v>
      </c>
      <c r="E89" s="121">
        <v>2487500</v>
      </c>
      <c r="F89" s="122">
        <v>11.328523480019875</v>
      </c>
      <c r="G89" s="122">
        <v>11.340617571629487</v>
      </c>
      <c r="H89" s="121">
        <v>1857412</v>
      </c>
      <c r="I89" s="121">
        <v>1732946832.5199997</v>
      </c>
      <c r="J89" s="122">
        <v>74.669829145728642</v>
      </c>
    </row>
    <row r="90" spans="2:10">
      <c r="B90" s="124">
        <v>44595</v>
      </c>
      <c r="C90" s="124">
        <v>44596</v>
      </c>
      <c r="D90" s="161">
        <v>48580</v>
      </c>
      <c r="E90" s="125">
        <v>1500000</v>
      </c>
      <c r="F90" s="126">
        <v>11.2479</v>
      </c>
      <c r="G90" s="126">
        <v>11.258800000000001</v>
      </c>
      <c r="H90" s="125">
        <v>1500000</v>
      </c>
      <c r="I90" s="125">
        <v>1405312535.5699999</v>
      </c>
      <c r="J90" s="126">
        <v>100</v>
      </c>
    </row>
    <row r="91" spans="2:10">
      <c r="B91" s="124">
        <v>44595</v>
      </c>
      <c r="C91" s="124">
        <v>44599</v>
      </c>
      <c r="D91" s="161">
        <v>48580</v>
      </c>
      <c r="E91" s="125">
        <v>375000</v>
      </c>
      <c r="F91" s="126">
        <v>11.2479</v>
      </c>
      <c r="G91" s="126">
        <v>11.2479</v>
      </c>
      <c r="H91" s="125">
        <v>0</v>
      </c>
      <c r="I91" s="125">
        <v>0</v>
      </c>
      <c r="J91" s="126">
        <v>0</v>
      </c>
    </row>
    <row r="92" spans="2:10">
      <c r="B92" s="124">
        <v>44602</v>
      </c>
      <c r="C92" s="124">
        <v>44603</v>
      </c>
      <c r="D92" s="161">
        <v>48580</v>
      </c>
      <c r="E92" s="125">
        <v>150000</v>
      </c>
      <c r="F92" s="126">
        <v>11.6477</v>
      </c>
      <c r="G92" s="126">
        <v>11.6539</v>
      </c>
      <c r="H92" s="125">
        <v>110100</v>
      </c>
      <c r="I92" s="125">
        <v>100932676</v>
      </c>
      <c r="J92" s="126">
        <v>73.400000000000006</v>
      </c>
    </row>
    <row r="93" spans="2:10">
      <c r="B93" s="124">
        <v>44602</v>
      </c>
      <c r="C93" s="124">
        <v>44606</v>
      </c>
      <c r="D93" s="161">
        <v>48580</v>
      </c>
      <c r="E93" s="125">
        <v>37500</v>
      </c>
      <c r="F93" s="126">
        <v>11.6477</v>
      </c>
      <c r="G93" s="126">
        <v>11.6477</v>
      </c>
      <c r="H93" s="125">
        <v>0</v>
      </c>
      <c r="I93" s="125">
        <v>0</v>
      </c>
      <c r="J93" s="126">
        <v>0</v>
      </c>
    </row>
    <row r="94" spans="2:10">
      <c r="B94" s="124">
        <v>44609</v>
      </c>
      <c r="C94" s="124">
        <v>44610</v>
      </c>
      <c r="D94" s="161">
        <v>48580</v>
      </c>
      <c r="E94" s="125">
        <v>300000</v>
      </c>
      <c r="F94" s="126">
        <v>11.686199999999999</v>
      </c>
      <c r="G94" s="126">
        <v>11.7089</v>
      </c>
      <c r="H94" s="125">
        <v>241000</v>
      </c>
      <c r="I94" s="125">
        <v>220913150.58000001</v>
      </c>
      <c r="J94" s="126">
        <v>80.333333333333329</v>
      </c>
    </row>
    <row r="95" spans="2:10">
      <c r="B95" s="124">
        <v>44609</v>
      </c>
      <c r="C95" s="124">
        <v>44613</v>
      </c>
      <c r="D95" s="161">
        <v>48580</v>
      </c>
      <c r="E95" s="125">
        <v>75000</v>
      </c>
      <c r="F95" s="126">
        <v>11.686199999999999</v>
      </c>
      <c r="G95" s="126">
        <v>11.686199999999999</v>
      </c>
      <c r="H95" s="125">
        <v>6312</v>
      </c>
      <c r="I95" s="125">
        <v>5788470.3700000001</v>
      </c>
      <c r="J95" s="126">
        <v>8.4160000000000004</v>
      </c>
    </row>
    <row r="96" spans="2:10">
      <c r="B96" s="124">
        <v>44616</v>
      </c>
      <c r="C96" s="124">
        <v>44617</v>
      </c>
      <c r="D96" s="162">
        <v>48580</v>
      </c>
      <c r="E96" s="125">
        <v>50000</v>
      </c>
      <c r="F96" s="126">
        <v>0</v>
      </c>
      <c r="G96" s="126">
        <v>0</v>
      </c>
      <c r="H96" s="125">
        <v>0</v>
      </c>
      <c r="I96" s="125">
        <v>0</v>
      </c>
      <c r="J96" s="126">
        <v>0</v>
      </c>
    </row>
    <row r="97" spans="2:10">
      <c r="B97" s="123" t="s">
        <v>30</v>
      </c>
      <c r="C97" s="123" t="s">
        <v>30</v>
      </c>
      <c r="D97" s="151" t="s">
        <v>30</v>
      </c>
      <c r="E97" s="125" t="s">
        <v>30</v>
      </c>
      <c r="F97" s="126" t="s">
        <v>30</v>
      </c>
      <c r="G97" s="126" t="s">
        <v>30</v>
      </c>
      <c r="H97" s="125" t="s">
        <v>30</v>
      </c>
      <c r="I97" s="125" t="s">
        <v>30</v>
      </c>
      <c r="J97" s="126" t="s">
        <v>30</v>
      </c>
    </row>
    <row r="98" spans="2:10">
      <c r="B98" s="145" t="s">
        <v>31</v>
      </c>
      <c r="C98" s="142" t="s">
        <v>30</v>
      </c>
      <c r="D98" s="142"/>
      <c r="E98" s="142">
        <v>48900000</v>
      </c>
      <c r="F98" s="142"/>
      <c r="G98" s="142"/>
      <c r="H98" s="142">
        <v>36862395</v>
      </c>
      <c r="I98" s="142">
        <v>105705638251.22</v>
      </c>
      <c r="J98" s="142">
        <v>75.383220858895712</v>
      </c>
    </row>
    <row r="99" spans="2:10">
      <c r="B99"/>
      <c r="C99"/>
      <c r="D99"/>
      <c r="E99"/>
      <c r="F99"/>
      <c r="G99"/>
      <c r="H99"/>
      <c r="I99"/>
      <c r="J99"/>
    </row>
    <row r="100" spans="2:10" ht="15.75" customHeight="1">
      <c r="B100"/>
      <c r="C100"/>
      <c r="D100"/>
      <c r="E100"/>
      <c r="F100"/>
      <c r="G100"/>
      <c r="H100"/>
      <c r="I100"/>
      <c r="J100"/>
    </row>
    <row r="101" spans="2:10">
      <c r="B101"/>
      <c r="C101"/>
      <c r="D101"/>
      <c r="E101"/>
      <c r="F101"/>
      <c r="G101"/>
      <c r="H101"/>
      <c r="I101"/>
      <c r="J101"/>
    </row>
    <row r="102" spans="2:10">
      <c r="B102"/>
      <c r="C102"/>
      <c r="D102"/>
      <c r="E102"/>
      <c r="F102"/>
      <c r="G102"/>
      <c r="H102"/>
      <c r="I102"/>
      <c r="J102"/>
    </row>
    <row r="103" spans="2:10">
      <c r="B103"/>
      <c r="C103"/>
      <c r="D103"/>
      <c r="E103"/>
      <c r="F103"/>
      <c r="G103"/>
      <c r="H103"/>
      <c r="I103"/>
      <c r="J103"/>
    </row>
    <row r="104" spans="2:10">
      <c r="B104"/>
      <c r="C104"/>
      <c r="D104"/>
      <c r="E104"/>
      <c r="F104"/>
      <c r="G104"/>
      <c r="H104"/>
      <c r="I104"/>
      <c r="J104"/>
    </row>
    <row r="105" spans="2:10">
      <c r="B105"/>
      <c r="C105"/>
      <c r="D105"/>
      <c r="E105"/>
      <c r="F105"/>
      <c r="G105"/>
      <c r="H105"/>
      <c r="I105"/>
      <c r="J105"/>
    </row>
    <row r="106" spans="2:10">
      <c r="B106"/>
      <c r="C106"/>
      <c r="D106"/>
      <c r="E106"/>
      <c r="F106"/>
      <c r="G106"/>
      <c r="H106"/>
      <c r="I106"/>
      <c r="J106"/>
    </row>
    <row r="107" spans="2:10">
      <c r="B107"/>
      <c r="C107"/>
      <c r="D107"/>
      <c r="E107"/>
      <c r="F107"/>
      <c r="G107"/>
      <c r="H107"/>
      <c r="I107"/>
      <c r="J107"/>
    </row>
    <row r="108" spans="2:10">
      <c r="B108"/>
      <c r="C108"/>
      <c r="D108"/>
      <c r="E108"/>
      <c r="F108"/>
      <c r="G108"/>
      <c r="H108"/>
      <c r="I108"/>
      <c r="J108"/>
    </row>
    <row r="109" spans="2:10">
      <c r="B109"/>
      <c r="C109"/>
      <c r="D109"/>
      <c r="E109"/>
      <c r="F109"/>
      <c r="G109"/>
      <c r="H109"/>
      <c r="I109"/>
      <c r="J109"/>
    </row>
    <row r="110" spans="2:10">
      <c r="B110"/>
      <c r="C110"/>
      <c r="D110"/>
      <c r="E110"/>
      <c r="F110"/>
      <c r="G110"/>
      <c r="H110"/>
      <c r="I110"/>
      <c r="J110"/>
    </row>
    <row r="111" spans="2:10">
      <c r="B111"/>
      <c r="C111"/>
      <c r="D111"/>
      <c r="E111"/>
      <c r="F111"/>
      <c r="G111"/>
      <c r="H111"/>
      <c r="I111"/>
      <c r="J111"/>
    </row>
    <row r="112" spans="2:10">
      <c r="B112"/>
      <c r="C112"/>
      <c r="D112"/>
      <c r="E112"/>
      <c r="F112"/>
      <c r="G112"/>
      <c r="H112"/>
      <c r="I112"/>
      <c r="J112"/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/>
  <dimension ref="B1:J112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42578125" style="83" bestFit="1" customWidth="1"/>
    <col min="5" max="5" width="12.85546875" style="82" bestFit="1" customWidth="1"/>
    <col min="6" max="6" width="12" style="82" bestFit="1" customWidth="1"/>
    <col min="7" max="7" width="13.7109375" style="82" bestFit="1" customWidth="1"/>
    <col min="8" max="8" width="12.85546875" style="82" bestFit="1" customWidth="1"/>
    <col min="9" max="9" width="17.5703125" style="82" bestFit="1" customWidth="1"/>
    <col min="10" max="10" width="17.7109375" style="82" bestFit="1" customWidth="1"/>
    <col min="11" max="16384" width="9.140625" style="82"/>
  </cols>
  <sheetData>
    <row r="1" spans="2:10">
      <c r="B1" s="81" t="s">
        <v>40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7" t="s">
        <v>9</v>
      </c>
      <c r="C5" s="164" t="s">
        <v>30</v>
      </c>
      <c r="D5" s="164"/>
      <c r="E5" s="109">
        <v>5625000</v>
      </c>
      <c r="F5" s="110" t="s">
        <v>30</v>
      </c>
      <c r="G5" s="110" t="s">
        <v>30</v>
      </c>
      <c r="H5" s="109">
        <v>2139668</v>
      </c>
      <c r="I5" s="109">
        <v>24330848893.52</v>
      </c>
      <c r="J5" s="110">
        <v>38.038542222222219</v>
      </c>
    </row>
    <row r="6" spans="2:10">
      <c r="B6" s="167" t="s">
        <v>30</v>
      </c>
      <c r="C6" s="169" t="s">
        <v>30</v>
      </c>
      <c r="D6" s="167">
        <v>45717</v>
      </c>
      <c r="E6" s="121">
        <v>2711302</v>
      </c>
      <c r="F6" s="122">
        <v>4.9546751356349394E-2</v>
      </c>
      <c r="G6" s="122">
        <v>4.9546751356349394E-2</v>
      </c>
      <c r="H6" s="121">
        <v>657768</v>
      </c>
      <c r="I6" s="121">
        <v>7526816928.4799995</v>
      </c>
      <c r="J6" s="122">
        <v>24.260226267675087</v>
      </c>
    </row>
    <row r="7" spans="2:10">
      <c r="B7" s="161">
        <v>44628</v>
      </c>
      <c r="C7" s="161">
        <v>44629</v>
      </c>
      <c r="D7" s="161">
        <v>45717</v>
      </c>
      <c r="E7" s="125">
        <v>1047737</v>
      </c>
      <c r="F7" s="126">
        <v>0.05</v>
      </c>
      <c r="G7" s="126">
        <v>0.05</v>
      </c>
      <c r="H7" s="125">
        <v>217245</v>
      </c>
      <c r="I7" s="125">
        <v>2478841900.8599997</v>
      </c>
      <c r="J7" s="126">
        <v>20.734688189879712</v>
      </c>
    </row>
    <row r="8" spans="2:10">
      <c r="B8" s="161">
        <v>44635</v>
      </c>
      <c r="C8" s="161">
        <v>44636</v>
      </c>
      <c r="D8" s="161">
        <v>45717</v>
      </c>
      <c r="E8" s="125">
        <v>567162</v>
      </c>
      <c r="F8" s="126">
        <v>4.9500000000000002E-2</v>
      </c>
      <c r="G8" s="126">
        <v>4.9500000000000002E-2</v>
      </c>
      <c r="H8" s="125">
        <v>145150</v>
      </c>
      <c r="I8" s="125">
        <v>1659583140.8199999</v>
      </c>
      <c r="J8" s="126">
        <v>25.592335170550918</v>
      </c>
    </row>
    <row r="9" spans="2:10">
      <c r="B9" s="161">
        <v>44642</v>
      </c>
      <c r="C9" s="161">
        <v>44643</v>
      </c>
      <c r="D9" s="161">
        <v>45717</v>
      </c>
      <c r="E9" s="125">
        <v>560253</v>
      </c>
      <c r="F9" s="126">
        <v>4.9500000000000002E-2</v>
      </c>
      <c r="G9" s="126">
        <v>4.9500000000000002E-2</v>
      </c>
      <c r="H9" s="125">
        <v>140800</v>
      </c>
      <c r="I9" s="125">
        <v>1613327786.74</v>
      </c>
      <c r="J9" s="126">
        <v>25.131503088783102</v>
      </c>
    </row>
    <row r="10" spans="2:10">
      <c r="B10" s="161">
        <v>44649</v>
      </c>
      <c r="C10" s="161">
        <v>44650</v>
      </c>
      <c r="D10" s="162">
        <v>45717</v>
      </c>
      <c r="E10" s="125">
        <v>536150</v>
      </c>
      <c r="F10" s="126">
        <v>4.9000000000000002E-2</v>
      </c>
      <c r="G10" s="126">
        <v>4.9000000000000002E-2</v>
      </c>
      <c r="H10" s="125">
        <v>154573</v>
      </c>
      <c r="I10" s="125">
        <v>1775064100.0599999</v>
      </c>
      <c r="J10" s="126">
        <v>28.830178121794276</v>
      </c>
    </row>
    <row r="11" spans="2:10">
      <c r="B11" s="161" t="s">
        <v>30</v>
      </c>
      <c r="C11" s="163" t="s">
        <v>30</v>
      </c>
      <c r="D11" s="161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 t="s">
        <v>30</v>
      </c>
    </row>
    <row r="12" spans="2:10">
      <c r="B12" s="167" t="s">
        <v>30</v>
      </c>
      <c r="C12" s="169" t="s">
        <v>30</v>
      </c>
      <c r="D12" s="167">
        <v>46813</v>
      </c>
      <c r="E12" s="121">
        <v>2913698</v>
      </c>
      <c r="F12" s="122">
        <v>0.16598440377923315</v>
      </c>
      <c r="G12" s="122">
        <v>0.16598440377923315</v>
      </c>
      <c r="H12" s="121">
        <v>1481900</v>
      </c>
      <c r="I12" s="121">
        <v>16804031965.040001</v>
      </c>
      <c r="J12" s="122">
        <v>50.859766523503815</v>
      </c>
    </row>
    <row r="13" spans="2:10">
      <c r="B13" s="161">
        <v>44628</v>
      </c>
      <c r="C13" s="161">
        <v>44629</v>
      </c>
      <c r="D13" s="161">
        <v>46813</v>
      </c>
      <c r="E13" s="125">
        <v>1202263</v>
      </c>
      <c r="F13" s="126">
        <v>0.16200000000000001</v>
      </c>
      <c r="G13" s="126">
        <v>0.16200000000000001</v>
      </c>
      <c r="H13" s="125">
        <v>842800</v>
      </c>
      <c r="I13" s="125">
        <v>9538450622.1100006</v>
      </c>
      <c r="J13" s="126">
        <v>70.101134277608139</v>
      </c>
    </row>
    <row r="14" spans="2:10">
      <c r="B14" s="161">
        <v>44635</v>
      </c>
      <c r="C14" s="161">
        <v>44636</v>
      </c>
      <c r="D14" s="161">
        <v>46813</v>
      </c>
      <c r="E14" s="125">
        <v>557838</v>
      </c>
      <c r="F14" s="126">
        <v>0.17399999999999999</v>
      </c>
      <c r="G14" s="126">
        <v>0.17399999999999999</v>
      </c>
      <c r="H14" s="125">
        <v>125000</v>
      </c>
      <c r="I14" s="125">
        <v>1416575508.75</v>
      </c>
      <c r="J14" s="126">
        <v>22.407939222498289</v>
      </c>
    </row>
    <row r="15" spans="2:10">
      <c r="B15" s="161">
        <v>44642</v>
      </c>
      <c r="C15" s="161">
        <v>44643</v>
      </c>
      <c r="D15" s="161">
        <v>46813</v>
      </c>
      <c r="E15" s="125">
        <v>564747</v>
      </c>
      <c r="F15" s="126">
        <v>0.17399999999999999</v>
      </c>
      <c r="G15" s="126">
        <v>0.17399999999999999</v>
      </c>
      <c r="H15" s="125">
        <v>158700</v>
      </c>
      <c r="I15" s="125">
        <v>1802420304.7199998</v>
      </c>
      <c r="J15" s="126">
        <v>28.10107889019331</v>
      </c>
    </row>
    <row r="16" spans="2:10">
      <c r="B16" s="161">
        <v>44649</v>
      </c>
      <c r="C16" s="161">
        <v>44650</v>
      </c>
      <c r="D16" s="162">
        <v>46813</v>
      </c>
      <c r="E16" s="125">
        <v>588850</v>
      </c>
      <c r="F16" s="126">
        <v>0.16900000000000001</v>
      </c>
      <c r="G16" s="126">
        <v>0.16900000000000001</v>
      </c>
      <c r="H16" s="125">
        <v>355400</v>
      </c>
      <c r="I16" s="125">
        <v>4046585529.46</v>
      </c>
      <c r="J16" s="126">
        <v>60.35492909909145</v>
      </c>
    </row>
    <row r="17" spans="2:10">
      <c r="B17" s="161" t="s">
        <v>30</v>
      </c>
      <c r="C17" s="163" t="s">
        <v>30</v>
      </c>
      <c r="D17" s="161" t="s">
        <v>30</v>
      </c>
      <c r="E17" s="125" t="s">
        <v>30</v>
      </c>
      <c r="F17" s="126" t="s">
        <v>30</v>
      </c>
      <c r="G17" s="126" t="s">
        <v>30</v>
      </c>
      <c r="H17" s="125" t="s">
        <v>30</v>
      </c>
      <c r="I17" s="125" t="s">
        <v>30</v>
      </c>
      <c r="J17" s="126" t="s">
        <v>30</v>
      </c>
    </row>
    <row r="18" spans="2:10">
      <c r="B18" s="107" t="s">
        <v>10</v>
      </c>
      <c r="C18" s="164" t="s">
        <v>30</v>
      </c>
      <c r="D18" s="164"/>
      <c r="E18" s="109">
        <v>31000000</v>
      </c>
      <c r="F18" s="110" t="s">
        <v>30</v>
      </c>
      <c r="G18" s="110" t="s">
        <v>30</v>
      </c>
      <c r="H18" s="109">
        <v>28461150</v>
      </c>
      <c r="I18" s="109">
        <v>21320333958.130001</v>
      </c>
      <c r="J18" s="110">
        <v>91.810161290322583</v>
      </c>
    </row>
    <row r="19" spans="2:10">
      <c r="B19" s="167" t="s">
        <v>30</v>
      </c>
      <c r="C19" s="169" t="s">
        <v>30</v>
      </c>
      <c r="D19" s="167">
        <v>44835</v>
      </c>
      <c r="E19" s="121">
        <v>2625000</v>
      </c>
      <c r="F19" s="122">
        <v>12.818771876009029</v>
      </c>
      <c r="G19" s="122">
        <v>12.82396948104136</v>
      </c>
      <c r="H19" s="121">
        <v>2139089</v>
      </c>
      <c r="I19" s="121">
        <v>2003969193.78</v>
      </c>
      <c r="J19" s="122">
        <v>81.48910476190477</v>
      </c>
    </row>
    <row r="20" spans="2:10">
      <c r="B20" s="161">
        <v>44616</v>
      </c>
      <c r="C20" s="161">
        <v>44622</v>
      </c>
      <c r="D20" s="161">
        <v>44835</v>
      </c>
      <c r="E20" s="125">
        <v>125000</v>
      </c>
      <c r="F20" s="126">
        <v>12.2963</v>
      </c>
      <c r="G20" s="126">
        <v>12.2963</v>
      </c>
      <c r="H20" s="125">
        <v>0</v>
      </c>
      <c r="I20" s="125">
        <v>0</v>
      </c>
      <c r="J20" s="126">
        <v>0</v>
      </c>
    </row>
    <row r="21" spans="2:10">
      <c r="B21" s="161">
        <v>44630</v>
      </c>
      <c r="C21" s="161">
        <v>44631</v>
      </c>
      <c r="D21" s="161">
        <v>44835</v>
      </c>
      <c r="E21" s="125">
        <v>1000000</v>
      </c>
      <c r="F21" s="126">
        <v>12.836600000000001</v>
      </c>
      <c r="G21" s="126">
        <v>12.840999999999999</v>
      </c>
      <c r="H21" s="125">
        <v>950000</v>
      </c>
      <c r="I21" s="125">
        <v>887500091.88</v>
      </c>
      <c r="J21" s="126">
        <v>95</v>
      </c>
    </row>
    <row r="22" spans="2:10">
      <c r="B22" s="161">
        <v>44630</v>
      </c>
      <c r="C22" s="161">
        <v>44634</v>
      </c>
      <c r="D22" s="161">
        <v>44835</v>
      </c>
      <c r="E22" s="125">
        <v>250000</v>
      </c>
      <c r="F22" s="126">
        <v>12.836600000000001</v>
      </c>
      <c r="G22" s="126">
        <v>12.836600000000001</v>
      </c>
      <c r="H22" s="125">
        <v>0</v>
      </c>
      <c r="I22" s="125">
        <v>0</v>
      </c>
      <c r="J22" s="126">
        <v>0</v>
      </c>
    </row>
    <row r="23" spans="2:10">
      <c r="B23" s="161">
        <v>44644</v>
      </c>
      <c r="C23" s="161">
        <v>44645</v>
      </c>
      <c r="D23" s="161">
        <v>44835</v>
      </c>
      <c r="E23" s="125">
        <v>1000000</v>
      </c>
      <c r="F23" s="126">
        <v>12.804600000000001</v>
      </c>
      <c r="G23" s="126">
        <v>12.8119</v>
      </c>
      <c r="H23" s="125">
        <v>950000</v>
      </c>
      <c r="I23" s="125">
        <v>891895885.20000005</v>
      </c>
      <c r="J23" s="126">
        <v>95</v>
      </c>
    </row>
    <row r="24" spans="2:10">
      <c r="B24" s="161">
        <v>44644</v>
      </c>
      <c r="C24" s="161">
        <v>44648</v>
      </c>
      <c r="D24" s="162">
        <v>44835</v>
      </c>
      <c r="E24" s="125">
        <v>250000</v>
      </c>
      <c r="F24" s="126">
        <v>12.804600000000001</v>
      </c>
      <c r="G24" s="126">
        <v>12.804600000000001</v>
      </c>
      <c r="H24" s="125">
        <v>239089</v>
      </c>
      <c r="I24" s="125">
        <v>224573216.69999999</v>
      </c>
      <c r="J24" s="126">
        <v>95.635599999999997</v>
      </c>
    </row>
    <row r="25" spans="2:10">
      <c r="B25" s="161" t="s">
        <v>30</v>
      </c>
      <c r="C25" s="163" t="s">
        <v>30</v>
      </c>
      <c r="D25" s="161" t="s">
        <v>30</v>
      </c>
      <c r="E25" s="125" t="s">
        <v>30</v>
      </c>
      <c r="F25" s="126" t="s">
        <v>30</v>
      </c>
      <c r="G25" s="126" t="s">
        <v>30</v>
      </c>
      <c r="H25" s="125" t="s">
        <v>30</v>
      </c>
      <c r="I25" s="125" t="s">
        <v>30</v>
      </c>
      <c r="J25" s="126" t="s">
        <v>30</v>
      </c>
    </row>
    <row r="26" spans="2:10">
      <c r="B26" s="167" t="s">
        <v>30</v>
      </c>
      <c r="C26" s="169" t="s">
        <v>30</v>
      </c>
      <c r="D26" s="167">
        <v>45017</v>
      </c>
      <c r="E26" s="121">
        <v>2500000</v>
      </c>
      <c r="F26" s="122">
        <v>12.927554787551063</v>
      </c>
      <c r="G26" s="122">
        <v>12.929876654872968</v>
      </c>
      <c r="H26" s="121">
        <v>2239089</v>
      </c>
      <c r="I26" s="121">
        <v>1969138229.7599998</v>
      </c>
      <c r="J26" s="122">
        <v>89.563559999999995</v>
      </c>
    </row>
    <row r="27" spans="2:10">
      <c r="B27" s="161">
        <v>44623</v>
      </c>
      <c r="C27" s="161">
        <v>44624</v>
      </c>
      <c r="D27" s="161">
        <v>45017</v>
      </c>
      <c r="E27" s="125">
        <v>1000000</v>
      </c>
      <c r="F27" s="126">
        <v>12.749599999999999</v>
      </c>
      <c r="G27" s="126">
        <v>12.7524</v>
      </c>
      <c r="H27" s="125">
        <v>1000000</v>
      </c>
      <c r="I27" s="125">
        <v>878513967.89999998</v>
      </c>
      <c r="J27" s="126">
        <v>100</v>
      </c>
    </row>
    <row r="28" spans="2:10">
      <c r="B28" s="161">
        <v>44623</v>
      </c>
      <c r="C28" s="161">
        <v>44627</v>
      </c>
      <c r="D28" s="161">
        <v>45017</v>
      </c>
      <c r="E28" s="125">
        <v>250000</v>
      </c>
      <c r="F28" s="126">
        <v>12.749599999999999</v>
      </c>
      <c r="G28" s="126">
        <v>12.749599999999999</v>
      </c>
      <c r="H28" s="125">
        <v>0</v>
      </c>
      <c r="I28" s="125">
        <v>0</v>
      </c>
      <c r="J28" s="126">
        <v>0</v>
      </c>
    </row>
    <row r="29" spans="2:10">
      <c r="B29" s="161">
        <v>44637</v>
      </c>
      <c r="C29" s="161">
        <v>44638</v>
      </c>
      <c r="D29" s="161">
        <v>45017</v>
      </c>
      <c r="E29" s="125">
        <v>1000000</v>
      </c>
      <c r="F29" s="126">
        <v>13.0709</v>
      </c>
      <c r="G29" s="126">
        <v>13.0733</v>
      </c>
      <c r="H29" s="125">
        <v>1000000</v>
      </c>
      <c r="I29" s="125">
        <v>880099415.77999997</v>
      </c>
      <c r="J29" s="126">
        <v>100</v>
      </c>
    </row>
    <row r="30" spans="2:10">
      <c r="B30" s="161">
        <v>44637</v>
      </c>
      <c r="C30" s="161">
        <v>44641</v>
      </c>
      <c r="D30" s="162">
        <v>45017</v>
      </c>
      <c r="E30" s="125">
        <v>250000</v>
      </c>
      <c r="F30" s="126">
        <v>13.0709</v>
      </c>
      <c r="G30" s="126">
        <v>13.0709</v>
      </c>
      <c r="H30" s="125">
        <v>239089</v>
      </c>
      <c r="I30" s="125">
        <v>210524846.08000001</v>
      </c>
      <c r="J30" s="126">
        <v>95.635599999999997</v>
      </c>
    </row>
    <row r="31" spans="2:10">
      <c r="B31" s="161" t="s">
        <v>30</v>
      </c>
      <c r="C31" s="163" t="s">
        <v>30</v>
      </c>
      <c r="D31" s="161" t="s">
        <v>30</v>
      </c>
      <c r="E31" s="125" t="s">
        <v>30</v>
      </c>
      <c r="F31" s="126" t="s">
        <v>30</v>
      </c>
      <c r="G31" s="126" t="s">
        <v>30</v>
      </c>
      <c r="H31" s="125" t="s">
        <v>30</v>
      </c>
      <c r="I31" s="125" t="s">
        <v>30</v>
      </c>
      <c r="J31" s="126" t="s">
        <v>30</v>
      </c>
    </row>
    <row r="32" spans="2:10">
      <c r="B32" s="167" t="s">
        <v>30</v>
      </c>
      <c r="C32" s="169" t="s">
        <v>30</v>
      </c>
      <c r="D32" s="167">
        <v>45383</v>
      </c>
      <c r="E32" s="121">
        <v>8875000</v>
      </c>
      <c r="F32" s="122">
        <v>12.677893316101029</v>
      </c>
      <c r="G32" s="122">
        <v>12.682665535190701</v>
      </c>
      <c r="H32" s="121">
        <v>8039229</v>
      </c>
      <c r="I32" s="121">
        <v>6316676457.0900002</v>
      </c>
      <c r="J32" s="122">
        <v>90.58286197183098</v>
      </c>
    </row>
    <row r="33" spans="2:10">
      <c r="B33" s="161">
        <v>44616</v>
      </c>
      <c r="C33" s="161">
        <v>44622</v>
      </c>
      <c r="D33" s="161">
        <v>45383</v>
      </c>
      <c r="E33" s="125">
        <v>125000</v>
      </c>
      <c r="F33" s="126">
        <v>11.8879</v>
      </c>
      <c r="G33" s="126">
        <v>11.8879</v>
      </c>
      <c r="H33" s="125">
        <v>0</v>
      </c>
      <c r="I33" s="125">
        <v>0</v>
      </c>
      <c r="J33" s="126">
        <v>0</v>
      </c>
    </row>
    <row r="34" spans="2:10">
      <c r="B34" s="161">
        <v>44623</v>
      </c>
      <c r="C34" s="161">
        <v>44624</v>
      </c>
      <c r="D34" s="161">
        <v>45383</v>
      </c>
      <c r="E34" s="125">
        <v>1000000</v>
      </c>
      <c r="F34" s="126">
        <v>12.193099999999999</v>
      </c>
      <c r="G34" s="126">
        <v>12.1989</v>
      </c>
      <c r="H34" s="125">
        <v>1000000</v>
      </c>
      <c r="I34" s="125">
        <v>789028647.11000001</v>
      </c>
      <c r="J34" s="126">
        <v>100</v>
      </c>
    </row>
    <row r="35" spans="2:10">
      <c r="B35" s="161">
        <v>44623</v>
      </c>
      <c r="C35" s="161">
        <v>44627</v>
      </c>
      <c r="D35" s="161">
        <v>45383</v>
      </c>
      <c r="E35" s="125">
        <v>250000</v>
      </c>
      <c r="F35" s="126">
        <v>12.193099999999999</v>
      </c>
      <c r="G35" s="126">
        <v>12.193099999999999</v>
      </c>
      <c r="H35" s="125">
        <v>0</v>
      </c>
      <c r="I35" s="125">
        <v>0</v>
      </c>
      <c r="J35" s="126">
        <v>0</v>
      </c>
    </row>
    <row r="36" spans="2:10">
      <c r="B36" s="161">
        <v>44630</v>
      </c>
      <c r="C36" s="161">
        <v>44631</v>
      </c>
      <c r="D36" s="161">
        <v>45383</v>
      </c>
      <c r="E36" s="125">
        <v>1500000</v>
      </c>
      <c r="F36" s="126">
        <v>12.8651</v>
      </c>
      <c r="G36" s="126">
        <v>12.8748</v>
      </c>
      <c r="H36" s="125">
        <v>1475000</v>
      </c>
      <c r="I36" s="125">
        <v>1152355094.1199999</v>
      </c>
      <c r="J36" s="126">
        <v>98.333333333333329</v>
      </c>
    </row>
    <row r="37" spans="2:10">
      <c r="B37" s="161">
        <v>44630</v>
      </c>
      <c r="C37" s="161">
        <v>44634</v>
      </c>
      <c r="D37" s="161">
        <v>45383</v>
      </c>
      <c r="E37" s="125">
        <v>375000</v>
      </c>
      <c r="F37" s="126">
        <v>12.8651</v>
      </c>
      <c r="G37" s="126">
        <v>12.8651</v>
      </c>
      <c r="H37" s="125">
        <v>5000</v>
      </c>
      <c r="I37" s="125">
        <v>3908170.76</v>
      </c>
      <c r="J37" s="126">
        <v>1.3333333333333335</v>
      </c>
    </row>
    <row r="38" spans="2:10">
      <c r="B38" s="161">
        <v>44637</v>
      </c>
      <c r="C38" s="161">
        <v>44638</v>
      </c>
      <c r="D38" s="161">
        <v>45383</v>
      </c>
      <c r="E38" s="125">
        <v>2000000</v>
      </c>
      <c r="F38" s="126">
        <v>12.845000000000001</v>
      </c>
      <c r="G38" s="126">
        <v>12.8489</v>
      </c>
      <c r="H38" s="125">
        <v>2000000</v>
      </c>
      <c r="I38" s="125">
        <v>1566837452.2</v>
      </c>
      <c r="J38" s="126">
        <v>100</v>
      </c>
    </row>
    <row r="39" spans="2:10">
      <c r="B39" s="161">
        <v>44637</v>
      </c>
      <c r="C39" s="161">
        <v>44641</v>
      </c>
      <c r="D39" s="161">
        <v>45383</v>
      </c>
      <c r="E39" s="125">
        <v>500000</v>
      </c>
      <c r="F39" s="126">
        <v>12.845000000000001</v>
      </c>
      <c r="G39" s="126">
        <v>12.845000000000001</v>
      </c>
      <c r="H39" s="125">
        <v>478177</v>
      </c>
      <c r="I39" s="125">
        <v>374792583.30000001</v>
      </c>
      <c r="J39" s="126">
        <v>95.635400000000004</v>
      </c>
    </row>
    <row r="40" spans="2:10">
      <c r="B40" s="161">
        <v>44644</v>
      </c>
      <c r="C40" s="161">
        <v>44645</v>
      </c>
      <c r="D40" s="161">
        <v>45383</v>
      </c>
      <c r="E40" s="125">
        <v>2500000</v>
      </c>
      <c r="F40" s="126">
        <v>12.6127</v>
      </c>
      <c r="G40" s="126">
        <v>12.616899999999999</v>
      </c>
      <c r="H40" s="125">
        <v>2500000</v>
      </c>
      <c r="I40" s="125">
        <v>1971354129.05</v>
      </c>
      <c r="J40" s="126">
        <v>100</v>
      </c>
    </row>
    <row r="41" spans="2:10">
      <c r="B41" s="161">
        <v>44644</v>
      </c>
      <c r="C41" s="161">
        <v>44648</v>
      </c>
      <c r="D41" s="162">
        <v>45383</v>
      </c>
      <c r="E41" s="125">
        <v>625000</v>
      </c>
      <c r="F41" s="126">
        <v>12.6127</v>
      </c>
      <c r="G41" s="126">
        <v>12.6127</v>
      </c>
      <c r="H41" s="125">
        <v>581052</v>
      </c>
      <c r="I41" s="125">
        <v>458400380.55000001</v>
      </c>
      <c r="J41" s="126">
        <v>92.968320000000006</v>
      </c>
    </row>
    <row r="42" spans="2:10">
      <c r="B42" s="161" t="s">
        <v>30</v>
      </c>
      <c r="C42" s="163" t="s">
        <v>30</v>
      </c>
      <c r="D42" s="161" t="s">
        <v>30</v>
      </c>
      <c r="E42" s="125" t="s">
        <v>30</v>
      </c>
      <c r="F42" s="126" t="s">
        <v>30</v>
      </c>
      <c r="G42" s="126" t="s">
        <v>30</v>
      </c>
      <c r="H42" s="125" t="s">
        <v>30</v>
      </c>
      <c r="I42" s="125" t="s">
        <v>30</v>
      </c>
      <c r="J42" s="126" t="s">
        <v>30</v>
      </c>
    </row>
    <row r="43" spans="2:10">
      <c r="B43" s="167" t="s">
        <v>30</v>
      </c>
      <c r="C43" s="169" t="s">
        <v>30</v>
      </c>
      <c r="D43" s="167">
        <v>45839</v>
      </c>
      <c r="E43" s="121">
        <v>17000000</v>
      </c>
      <c r="F43" s="122">
        <v>12.164248228037703</v>
      </c>
      <c r="G43" s="122">
        <v>12.168564548352084</v>
      </c>
      <c r="H43" s="121">
        <v>16043743</v>
      </c>
      <c r="I43" s="121">
        <v>11030550077.5</v>
      </c>
      <c r="J43" s="122">
        <v>94.374958823529411</v>
      </c>
    </row>
    <row r="44" spans="2:10">
      <c r="B44" s="161">
        <v>44616</v>
      </c>
      <c r="C44" s="161">
        <v>44622</v>
      </c>
      <c r="D44" s="161">
        <v>45839</v>
      </c>
      <c r="E44" s="125">
        <v>125000</v>
      </c>
      <c r="F44" s="126">
        <v>11.438499999999999</v>
      </c>
      <c r="G44" s="126">
        <v>11.438499999999999</v>
      </c>
      <c r="H44" s="125">
        <v>715</v>
      </c>
      <c r="I44" s="125">
        <v>499192.94</v>
      </c>
      <c r="J44" s="126">
        <v>0.57200000000000006</v>
      </c>
    </row>
    <row r="45" spans="2:10">
      <c r="B45" s="161">
        <v>44623</v>
      </c>
      <c r="C45" s="161">
        <v>44624</v>
      </c>
      <c r="D45" s="161">
        <v>45839</v>
      </c>
      <c r="E45" s="125">
        <v>1000000</v>
      </c>
      <c r="F45" s="126">
        <v>11.615600000000001</v>
      </c>
      <c r="G45" s="126">
        <v>11.624000000000001</v>
      </c>
      <c r="H45" s="125">
        <v>1000000</v>
      </c>
      <c r="I45" s="125">
        <v>695108961.57000005</v>
      </c>
      <c r="J45" s="126">
        <v>100</v>
      </c>
    </row>
    <row r="46" spans="2:10">
      <c r="B46" s="161">
        <v>44623</v>
      </c>
      <c r="C46" s="161">
        <v>44627</v>
      </c>
      <c r="D46" s="161">
        <v>45839</v>
      </c>
      <c r="E46" s="125">
        <v>250000</v>
      </c>
      <c r="F46" s="126">
        <v>11.615600000000001</v>
      </c>
      <c r="G46" s="126">
        <v>11.615600000000001</v>
      </c>
      <c r="H46" s="125">
        <v>0</v>
      </c>
      <c r="I46" s="125">
        <v>0</v>
      </c>
      <c r="J46" s="126">
        <v>0</v>
      </c>
    </row>
    <row r="47" spans="2:10">
      <c r="B47" s="161">
        <v>44630</v>
      </c>
      <c r="C47" s="161">
        <v>44631</v>
      </c>
      <c r="D47" s="161">
        <v>45839</v>
      </c>
      <c r="E47" s="125">
        <v>3000000</v>
      </c>
      <c r="F47" s="126">
        <v>12.4238</v>
      </c>
      <c r="G47" s="126">
        <v>12.427899999999999</v>
      </c>
      <c r="H47" s="125">
        <v>3000000</v>
      </c>
      <c r="I47" s="125">
        <v>2040858589.77</v>
      </c>
      <c r="J47" s="126">
        <v>100</v>
      </c>
    </row>
    <row r="48" spans="2:10">
      <c r="B48" s="161">
        <v>44630</v>
      </c>
      <c r="C48" s="161">
        <v>44634</v>
      </c>
      <c r="D48" s="161">
        <v>45839</v>
      </c>
      <c r="E48" s="125">
        <v>750000</v>
      </c>
      <c r="F48" s="126">
        <v>12.4238</v>
      </c>
      <c r="G48" s="126">
        <v>12.4238</v>
      </c>
      <c r="H48" s="125">
        <v>295681</v>
      </c>
      <c r="I48" s="125">
        <v>201241573.43000001</v>
      </c>
      <c r="J48" s="126">
        <v>39.42413333333333</v>
      </c>
    </row>
    <row r="49" spans="2:10">
      <c r="B49" s="161">
        <v>44637</v>
      </c>
      <c r="C49" s="161">
        <v>44638</v>
      </c>
      <c r="D49" s="161">
        <v>45839</v>
      </c>
      <c r="E49" s="125">
        <v>1500000</v>
      </c>
      <c r="F49" s="126">
        <v>12.391299999999999</v>
      </c>
      <c r="G49" s="126">
        <v>12.402900000000001</v>
      </c>
      <c r="H49" s="125">
        <v>1500000</v>
      </c>
      <c r="I49" s="125">
        <v>1023771973.6</v>
      </c>
      <c r="J49" s="126">
        <v>100</v>
      </c>
    </row>
    <row r="50" spans="2:10">
      <c r="B50" s="161">
        <v>44637</v>
      </c>
      <c r="C50" s="161">
        <v>44641</v>
      </c>
      <c r="D50" s="161">
        <v>45839</v>
      </c>
      <c r="E50" s="125">
        <v>375000</v>
      </c>
      <c r="F50" s="126">
        <v>12.391299999999999</v>
      </c>
      <c r="G50" s="126">
        <v>12.391299999999999</v>
      </c>
      <c r="H50" s="125">
        <v>358627</v>
      </c>
      <c r="I50" s="125">
        <v>244881763.43000001</v>
      </c>
      <c r="J50" s="126">
        <v>95.633866666666663</v>
      </c>
    </row>
    <row r="51" spans="2:10">
      <c r="B51" s="161">
        <v>44644</v>
      </c>
      <c r="C51" s="161">
        <v>44645</v>
      </c>
      <c r="D51" s="161">
        <v>45839</v>
      </c>
      <c r="E51" s="125">
        <v>8000000</v>
      </c>
      <c r="F51" s="126">
        <v>12.092700000000001</v>
      </c>
      <c r="G51" s="126">
        <v>12.0966</v>
      </c>
      <c r="H51" s="125">
        <v>8000000</v>
      </c>
      <c r="I51" s="125">
        <v>5520306920.3299999</v>
      </c>
      <c r="J51" s="126">
        <v>100</v>
      </c>
    </row>
    <row r="52" spans="2:10">
      <c r="B52" s="161">
        <v>44644</v>
      </c>
      <c r="C52" s="161">
        <v>44648</v>
      </c>
      <c r="D52" s="162">
        <v>45839</v>
      </c>
      <c r="E52" s="125">
        <v>2000000</v>
      </c>
      <c r="F52" s="126">
        <v>12.092700000000001</v>
      </c>
      <c r="G52" s="126">
        <v>12.092700000000001</v>
      </c>
      <c r="H52" s="125">
        <v>1888720</v>
      </c>
      <c r="I52" s="125">
        <v>1303881102.4300001</v>
      </c>
      <c r="J52" s="126">
        <v>94.435999999999993</v>
      </c>
    </row>
    <row r="53" spans="2:10">
      <c r="B53" s="161" t="s">
        <v>30</v>
      </c>
      <c r="C53" s="163" t="s">
        <v>30</v>
      </c>
      <c r="D53" s="161" t="s">
        <v>30</v>
      </c>
      <c r="E53" s="125" t="s">
        <v>30</v>
      </c>
      <c r="F53" s="126" t="s">
        <v>30</v>
      </c>
      <c r="G53" s="126" t="s">
        <v>30</v>
      </c>
      <c r="H53" s="125" t="s">
        <v>30</v>
      </c>
      <c r="I53" s="125" t="s">
        <v>30</v>
      </c>
      <c r="J53" s="126" t="s">
        <v>30</v>
      </c>
    </row>
    <row r="54" spans="2:10">
      <c r="B54" s="107" t="s">
        <v>11</v>
      </c>
      <c r="C54" s="164" t="s">
        <v>30</v>
      </c>
      <c r="D54" s="164"/>
      <c r="E54" s="109">
        <v>4612500</v>
      </c>
      <c r="F54" s="110" t="s">
        <v>30</v>
      </c>
      <c r="G54" s="110" t="s">
        <v>30</v>
      </c>
      <c r="H54" s="109">
        <v>3956229</v>
      </c>
      <c r="I54" s="109">
        <v>15898839891.27</v>
      </c>
      <c r="J54" s="110">
        <v>85.771902439024387</v>
      </c>
    </row>
    <row r="55" spans="2:10">
      <c r="B55" s="167" t="s">
        <v>30</v>
      </c>
      <c r="C55" s="169" t="s">
        <v>30</v>
      </c>
      <c r="D55" s="167">
        <v>45792</v>
      </c>
      <c r="E55" s="121">
        <v>1250000</v>
      </c>
      <c r="F55" s="122">
        <v>5.6886057777129242</v>
      </c>
      <c r="G55" s="122">
        <v>5.6886057777129242</v>
      </c>
      <c r="H55" s="121">
        <v>1220014</v>
      </c>
      <c r="I55" s="121">
        <v>4832502753.29</v>
      </c>
      <c r="J55" s="122">
        <v>97.601119999999995</v>
      </c>
    </row>
    <row r="56" spans="2:10">
      <c r="B56" s="161">
        <v>44628</v>
      </c>
      <c r="C56" s="161">
        <v>44629</v>
      </c>
      <c r="D56" s="161">
        <v>45792</v>
      </c>
      <c r="E56" s="125">
        <v>625000</v>
      </c>
      <c r="F56" s="126">
        <v>5.859</v>
      </c>
      <c r="G56" s="126">
        <v>5.859</v>
      </c>
      <c r="H56" s="125">
        <v>595020</v>
      </c>
      <c r="I56" s="125">
        <v>2337258667.3899999</v>
      </c>
      <c r="J56" s="126">
        <v>95.203199999999995</v>
      </c>
    </row>
    <row r="57" spans="2:10">
      <c r="B57" s="161">
        <v>44642</v>
      </c>
      <c r="C57" s="161">
        <v>44643</v>
      </c>
      <c r="D57" s="162">
        <v>45792</v>
      </c>
      <c r="E57" s="125">
        <v>625000</v>
      </c>
      <c r="F57" s="126">
        <v>5.5289999999999999</v>
      </c>
      <c r="G57" s="126">
        <v>5.5289999999999999</v>
      </c>
      <c r="H57" s="125">
        <v>624994</v>
      </c>
      <c r="I57" s="125">
        <v>2495244085.9000001</v>
      </c>
      <c r="J57" s="126">
        <v>99.999039999999994</v>
      </c>
    </row>
    <row r="58" spans="2:10">
      <c r="B58" s="161" t="s">
        <v>30</v>
      </c>
      <c r="C58" s="163" t="s">
        <v>30</v>
      </c>
      <c r="D58" s="161" t="s">
        <v>30</v>
      </c>
      <c r="E58" s="125" t="s">
        <v>30</v>
      </c>
      <c r="F58" s="126" t="s">
        <v>30</v>
      </c>
      <c r="G58" s="126" t="s">
        <v>30</v>
      </c>
      <c r="H58" s="125" t="s">
        <v>30</v>
      </c>
      <c r="I58" s="125" t="s">
        <v>30</v>
      </c>
      <c r="J58" s="126" t="s">
        <v>30</v>
      </c>
    </row>
    <row r="59" spans="2:10">
      <c r="B59" s="167" t="s">
        <v>30</v>
      </c>
      <c r="C59" s="169" t="s">
        <v>30</v>
      </c>
      <c r="D59" s="167">
        <v>49444</v>
      </c>
      <c r="E59" s="121">
        <v>812500</v>
      </c>
      <c r="F59" s="122">
        <v>5.571931815547849</v>
      </c>
      <c r="G59" s="122">
        <v>5.571931815547849</v>
      </c>
      <c r="H59" s="121">
        <v>634724</v>
      </c>
      <c r="I59" s="121">
        <v>2605972959.4700003</v>
      </c>
      <c r="J59" s="122">
        <v>78.11987692307693</v>
      </c>
    </row>
    <row r="60" spans="2:10">
      <c r="B60" s="161">
        <v>44635</v>
      </c>
      <c r="C60" s="161">
        <v>44636</v>
      </c>
      <c r="D60" s="161">
        <v>49444</v>
      </c>
      <c r="E60" s="125">
        <v>150000</v>
      </c>
      <c r="F60" s="126">
        <v>5.9080000000000004</v>
      </c>
      <c r="G60" s="126">
        <v>5.9080000000000004</v>
      </c>
      <c r="H60" s="125">
        <v>150000</v>
      </c>
      <c r="I60" s="125">
        <v>594675614.51999998</v>
      </c>
      <c r="J60" s="126">
        <v>100</v>
      </c>
    </row>
    <row r="61" spans="2:10">
      <c r="B61" s="161">
        <v>44635</v>
      </c>
      <c r="C61" s="161">
        <v>44637</v>
      </c>
      <c r="D61" s="161">
        <v>49444</v>
      </c>
      <c r="E61" s="125">
        <v>37500</v>
      </c>
      <c r="F61" s="126">
        <v>5.9080000000000004</v>
      </c>
      <c r="G61" s="126">
        <v>5.9080000000000004</v>
      </c>
      <c r="H61" s="125">
        <v>14224</v>
      </c>
      <c r="I61" s="125">
        <v>56421002.939999998</v>
      </c>
      <c r="J61" s="126">
        <v>37.930666666666667</v>
      </c>
    </row>
    <row r="62" spans="2:10">
      <c r="B62" s="161">
        <v>44649</v>
      </c>
      <c r="C62" s="161">
        <v>44650</v>
      </c>
      <c r="D62" s="161">
        <v>49444</v>
      </c>
      <c r="E62" s="125">
        <v>500000</v>
      </c>
      <c r="F62" s="126">
        <v>5.46</v>
      </c>
      <c r="G62" s="126">
        <v>5.46</v>
      </c>
      <c r="H62" s="125">
        <v>470500</v>
      </c>
      <c r="I62" s="125">
        <v>1954876342.01</v>
      </c>
      <c r="J62" s="126">
        <v>94.1</v>
      </c>
    </row>
    <row r="63" spans="2:10">
      <c r="B63" s="161">
        <v>44649</v>
      </c>
      <c r="C63" s="161">
        <v>44651</v>
      </c>
      <c r="D63" s="162">
        <v>49444</v>
      </c>
      <c r="E63" s="125">
        <v>125000</v>
      </c>
      <c r="F63" s="126">
        <v>5.46</v>
      </c>
      <c r="G63" s="126">
        <v>5.46</v>
      </c>
      <c r="H63" s="125">
        <v>0</v>
      </c>
      <c r="I63" s="125">
        <v>0</v>
      </c>
      <c r="J63" s="126">
        <v>0</v>
      </c>
    </row>
    <row r="64" spans="2:10">
      <c r="B64" s="161" t="s">
        <v>30</v>
      </c>
      <c r="C64" s="163" t="s">
        <v>30</v>
      </c>
      <c r="D64" s="161" t="s">
        <v>30</v>
      </c>
      <c r="E64" s="125" t="s">
        <v>30</v>
      </c>
      <c r="F64" s="126" t="s">
        <v>30</v>
      </c>
      <c r="G64" s="126" t="s">
        <v>30</v>
      </c>
      <c r="H64" s="125" t="s">
        <v>30</v>
      </c>
      <c r="I64" s="125" t="s">
        <v>30</v>
      </c>
      <c r="J64" s="126" t="s">
        <v>30</v>
      </c>
    </row>
    <row r="65" spans="2:10">
      <c r="B65" s="167" t="s">
        <v>30</v>
      </c>
      <c r="C65" s="169" t="s">
        <v>30</v>
      </c>
      <c r="D65" s="167">
        <v>53097</v>
      </c>
      <c r="E65" s="121">
        <v>237500</v>
      </c>
      <c r="F65" s="122">
        <v>5.9004631686150555</v>
      </c>
      <c r="G65" s="122">
        <v>5.9004631686150555</v>
      </c>
      <c r="H65" s="121">
        <v>192495</v>
      </c>
      <c r="I65" s="121">
        <v>768987799.87000012</v>
      </c>
      <c r="J65" s="122">
        <v>81.050526315789469</v>
      </c>
    </row>
    <row r="66" spans="2:10">
      <c r="B66" s="161">
        <v>44628</v>
      </c>
      <c r="C66" s="161">
        <v>44629</v>
      </c>
      <c r="D66" s="161">
        <v>53097</v>
      </c>
      <c r="E66" s="125">
        <v>50000</v>
      </c>
      <c r="F66" s="126">
        <v>5.9180000000000001</v>
      </c>
      <c r="G66" s="126">
        <v>5.9180000000000001</v>
      </c>
      <c r="H66" s="125">
        <v>5000</v>
      </c>
      <c r="I66" s="125">
        <v>19787278.57</v>
      </c>
      <c r="J66" s="126">
        <v>10</v>
      </c>
    </row>
    <row r="67" spans="2:10">
      <c r="B67" s="161">
        <v>44642</v>
      </c>
      <c r="C67" s="161">
        <v>44643</v>
      </c>
      <c r="D67" s="161">
        <v>53097</v>
      </c>
      <c r="E67" s="125">
        <v>150000</v>
      </c>
      <c r="F67" s="126">
        <v>5.9</v>
      </c>
      <c r="G67" s="126">
        <v>5.9</v>
      </c>
      <c r="H67" s="125">
        <v>150000</v>
      </c>
      <c r="I67" s="125">
        <v>599312898.58000004</v>
      </c>
      <c r="J67" s="126">
        <v>100</v>
      </c>
    </row>
    <row r="68" spans="2:10">
      <c r="B68" s="161">
        <v>44642</v>
      </c>
      <c r="C68" s="161">
        <v>44644</v>
      </c>
      <c r="D68" s="162">
        <v>53097</v>
      </c>
      <c r="E68" s="125">
        <v>37500</v>
      </c>
      <c r="F68" s="126">
        <v>5.9</v>
      </c>
      <c r="G68" s="126">
        <v>5.9</v>
      </c>
      <c r="H68" s="125">
        <v>37495</v>
      </c>
      <c r="I68" s="125">
        <v>149887622.72</v>
      </c>
      <c r="J68" s="126">
        <v>99.986666666666665</v>
      </c>
    </row>
    <row r="69" spans="2:10">
      <c r="B69" s="161" t="s">
        <v>30</v>
      </c>
      <c r="C69" s="163" t="s">
        <v>30</v>
      </c>
      <c r="D69" s="161" t="s">
        <v>30</v>
      </c>
      <c r="E69" s="125" t="s">
        <v>30</v>
      </c>
      <c r="F69" s="126" t="s">
        <v>30</v>
      </c>
      <c r="G69" s="126" t="s">
        <v>30</v>
      </c>
      <c r="H69" s="125" t="s">
        <v>30</v>
      </c>
      <c r="I69" s="125" t="s">
        <v>30</v>
      </c>
      <c r="J69" s="126" t="s">
        <v>30</v>
      </c>
    </row>
    <row r="70" spans="2:10">
      <c r="B70" s="167" t="s">
        <v>30</v>
      </c>
      <c r="C70" s="169" t="s">
        <v>30</v>
      </c>
      <c r="D70" s="167">
        <v>48441</v>
      </c>
      <c r="E70" s="121">
        <v>250000</v>
      </c>
      <c r="F70" s="122">
        <v>5.7980397321422164</v>
      </c>
      <c r="G70" s="122">
        <v>5.7980397321422164</v>
      </c>
      <c r="H70" s="121">
        <v>239443</v>
      </c>
      <c r="I70" s="121">
        <v>943122179.39999986</v>
      </c>
      <c r="J70" s="122">
        <v>95.777199999999993</v>
      </c>
    </row>
    <row r="71" spans="2:10">
      <c r="B71" s="161">
        <v>44628</v>
      </c>
      <c r="C71" s="161">
        <v>44629</v>
      </c>
      <c r="D71" s="161">
        <v>48441</v>
      </c>
      <c r="E71" s="125">
        <v>50000</v>
      </c>
      <c r="F71" s="126">
        <v>5.9269999999999996</v>
      </c>
      <c r="G71" s="126">
        <v>5.9269999999999996</v>
      </c>
      <c r="H71" s="125">
        <v>40000</v>
      </c>
      <c r="I71" s="125">
        <v>155132607.94999999</v>
      </c>
      <c r="J71" s="126">
        <v>80</v>
      </c>
    </row>
    <row r="72" spans="2:10">
      <c r="B72" s="161">
        <v>44628</v>
      </c>
      <c r="C72" s="161">
        <v>44630</v>
      </c>
      <c r="D72" s="161">
        <v>48441</v>
      </c>
      <c r="E72" s="125">
        <v>12500</v>
      </c>
      <c r="F72" s="126">
        <v>5.9269999999999996</v>
      </c>
      <c r="G72" s="126">
        <v>5.9269999999999996</v>
      </c>
      <c r="H72" s="125">
        <v>11950</v>
      </c>
      <c r="I72" s="125">
        <v>46371956.340000004</v>
      </c>
      <c r="J72" s="126">
        <v>95.6</v>
      </c>
    </row>
    <row r="73" spans="2:10">
      <c r="B73" s="161">
        <v>44642</v>
      </c>
      <c r="C73" s="161">
        <v>44643</v>
      </c>
      <c r="D73" s="161">
        <v>48441</v>
      </c>
      <c r="E73" s="125">
        <v>150000</v>
      </c>
      <c r="F73" s="126">
        <v>5.7629999999999999</v>
      </c>
      <c r="G73" s="126">
        <v>5.7629999999999999</v>
      </c>
      <c r="H73" s="125">
        <v>150000</v>
      </c>
      <c r="I73" s="125">
        <v>593254035.41999996</v>
      </c>
      <c r="J73" s="126">
        <v>100</v>
      </c>
    </row>
    <row r="74" spans="2:10">
      <c r="B74" s="161">
        <v>44642</v>
      </c>
      <c r="C74" s="161">
        <v>44644</v>
      </c>
      <c r="D74" s="162">
        <v>48441</v>
      </c>
      <c r="E74" s="125">
        <v>37500</v>
      </c>
      <c r="F74" s="126">
        <v>5.7629999999999999</v>
      </c>
      <c r="G74" s="126">
        <v>5.7629999999999999</v>
      </c>
      <c r="H74" s="125">
        <v>37493</v>
      </c>
      <c r="I74" s="125">
        <v>148363579.69</v>
      </c>
      <c r="J74" s="126">
        <v>99.981333333333339</v>
      </c>
    </row>
    <row r="75" spans="2:10">
      <c r="B75" s="161" t="s">
        <v>30</v>
      </c>
      <c r="C75" s="163" t="s">
        <v>30</v>
      </c>
      <c r="D75" s="161" t="s">
        <v>30</v>
      </c>
      <c r="E75" s="125" t="s">
        <v>30</v>
      </c>
      <c r="F75" s="126" t="s">
        <v>30</v>
      </c>
      <c r="G75" s="126" t="s">
        <v>30</v>
      </c>
      <c r="H75" s="125" t="s">
        <v>30</v>
      </c>
      <c r="I75" s="125" t="s">
        <v>30</v>
      </c>
      <c r="J75" s="126" t="s">
        <v>30</v>
      </c>
    </row>
    <row r="76" spans="2:10">
      <c r="B76" s="167" t="s">
        <v>30</v>
      </c>
      <c r="C76" s="169" t="s">
        <v>30</v>
      </c>
      <c r="D76" s="167">
        <v>46522</v>
      </c>
      <c r="E76" s="121">
        <v>1312500</v>
      </c>
      <c r="F76" s="122">
        <v>5.3391412296234924</v>
      </c>
      <c r="G76" s="122">
        <v>5.3391412296234924</v>
      </c>
      <c r="H76" s="121">
        <v>1117135</v>
      </c>
      <c r="I76" s="121">
        <v>4536405359.0699997</v>
      </c>
      <c r="J76" s="122">
        <v>85.11504761904763</v>
      </c>
    </row>
    <row r="77" spans="2:10">
      <c r="B77" s="161">
        <v>44635</v>
      </c>
      <c r="C77" s="161">
        <v>44636</v>
      </c>
      <c r="D77" s="161">
        <v>46522</v>
      </c>
      <c r="E77" s="125">
        <v>375000</v>
      </c>
      <c r="F77" s="126">
        <v>5.76</v>
      </c>
      <c r="G77" s="126">
        <v>5.76</v>
      </c>
      <c r="H77" s="125">
        <v>367135</v>
      </c>
      <c r="I77" s="125">
        <v>1457073131.0900002</v>
      </c>
      <c r="J77" s="126">
        <v>97.902666666666676</v>
      </c>
    </row>
    <row r="78" spans="2:10">
      <c r="B78" s="161">
        <v>44649</v>
      </c>
      <c r="C78" s="161">
        <v>44650</v>
      </c>
      <c r="D78" s="162">
        <v>46522</v>
      </c>
      <c r="E78" s="125">
        <v>937500</v>
      </c>
      <c r="F78" s="126">
        <v>5.14</v>
      </c>
      <c r="G78" s="126">
        <v>5.14</v>
      </c>
      <c r="H78" s="125">
        <v>750000</v>
      </c>
      <c r="I78" s="125">
        <v>3079332227.98</v>
      </c>
      <c r="J78" s="126">
        <v>80</v>
      </c>
    </row>
    <row r="79" spans="2:10">
      <c r="B79" s="161" t="s">
        <v>30</v>
      </c>
      <c r="C79" s="163" t="s">
        <v>30</v>
      </c>
      <c r="D79" s="161" t="s">
        <v>30</v>
      </c>
      <c r="E79" s="125" t="s">
        <v>30</v>
      </c>
      <c r="F79" s="126" t="s">
        <v>30</v>
      </c>
      <c r="G79" s="126" t="s">
        <v>30</v>
      </c>
      <c r="H79" s="125" t="s">
        <v>30</v>
      </c>
      <c r="I79" s="125" t="s">
        <v>30</v>
      </c>
      <c r="J79" s="126" t="s">
        <v>30</v>
      </c>
    </row>
    <row r="80" spans="2:10">
      <c r="B80" s="167" t="s">
        <v>30</v>
      </c>
      <c r="C80" s="169" t="s">
        <v>30</v>
      </c>
      <c r="D80" s="167">
        <v>58668</v>
      </c>
      <c r="E80" s="121">
        <v>750000</v>
      </c>
      <c r="F80" s="122">
        <v>5.8068828052910586</v>
      </c>
      <c r="G80" s="122">
        <v>5.8068828052910586</v>
      </c>
      <c r="H80" s="121">
        <v>552418</v>
      </c>
      <c r="I80" s="121">
        <v>2211848840.1700001</v>
      </c>
      <c r="J80" s="122">
        <v>73.65573333333333</v>
      </c>
    </row>
    <row r="81" spans="2:10">
      <c r="B81" s="161">
        <v>44635</v>
      </c>
      <c r="C81" s="161">
        <v>44636</v>
      </c>
      <c r="D81" s="161">
        <v>58668</v>
      </c>
      <c r="E81" s="125">
        <v>300000</v>
      </c>
      <c r="F81" s="126">
        <v>5.9584000000000001</v>
      </c>
      <c r="G81" s="126">
        <v>5.9584000000000001</v>
      </c>
      <c r="H81" s="125">
        <v>300000</v>
      </c>
      <c r="I81" s="125">
        <v>1170872229.8800001</v>
      </c>
      <c r="J81" s="126">
        <v>100</v>
      </c>
    </row>
    <row r="82" spans="2:10">
      <c r="B82" s="161">
        <v>44635</v>
      </c>
      <c r="C82" s="161">
        <v>44637</v>
      </c>
      <c r="D82" s="161">
        <v>58668</v>
      </c>
      <c r="E82" s="125">
        <v>75000</v>
      </c>
      <c r="F82" s="126">
        <v>5.9584000000000001</v>
      </c>
      <c r="G82" s="126">
        <v>5.9584000000000001</v>
      </c>
      <c r="H82" s="125">
        <v>27118</v>
      </c>
      <c r="I82" s="125">
        <v>105895328.53</v>
      </c>
      <c r="J82" s="126">
        <v>36.157333333333334</v>
      </c>
    </row>
    <row r="83" spans="2:10">
      <c r="B83" s="161">
        <v>44649</v>
      </c>
      <c r="C83" s="161">
        <v>44650</v>
      </c>
      <c r="D83" s="161">
        <v>58668</v>
      </c>
      <c r="E83" s="125">
        <v>300000</v>
      </c>
      <c r="F83" s="126">
        <v>5.6</v>
      </c>
      <c r="G83" s="126">
        <v>5.6</v>
      </c>
      <c r="H83" s="125">
        <v>225300</v>
      </c>
      <c r="I83" s="125">
        <v>935081281.75999999</v>
      </c>
      <c r="J83" s="126">
        <v>75.099999999999994</v>
      </c>
    </row>
    <row r="84" spans="2:10">
      <c r="B84" s="161">
        <v>44649</v>
      </c>
      <c r="C84" s="161">
        <v>44651</v>
      </c>
      <c r="D84" s="162">
        <v>58668</v>
      </c>
      <c r="E84" s="125">
        <v>75000</v>
      </c>
      <c r="F84" s="126">
        <v>5.6</v>
      </c>
      <c r="G84" s="126">
        <v>5.6</v>
      </c>
      <c r="H84" s="125">
        <v>0</v>
      </c>
      <c r="I84" s="125">
        <v>0</v>
      </c>
      <c r="J84" s="126">
        <v>0</v>
      </c>
    </row>
    <row r="85" spans="2:10">
      <c r="B85" s="161" t="s">
        <v>30</v>
      </c>
      <c r="C85" s="163" t="s">
        <v>30</v>
      </c>
      <c r="D85" s="161" t="s">
        <v>30</v>
      </c>
      <c r="E85" s="125" t="s">
        <v>30</v>
      </c>
      <c r="F85" s="126" t="s">
        <v>30</v>
      </c>
      <c r="G85" s="126" t="s">
        <v>30</v>
      </c>
      <c r="H85" s="125" t="s">
        <v>30</v>
      </c>
      <c r="I85" s="125" t="s">
        <v>30</v>
      </c>
      <c r="J85" s="126" t="s">
        <v>30</v>
      </c>
    </row>
    <row r="86" spans="2:10">
      <c r="B86" s="107" t="s">
        <v>12</v>
      </c>
      <c r="C86" s="164" t="s">
        <v>30</v>
      </c>
      <c r="D86" s="164"/>
      <c r="E86" s="109">
        <v>1725000</v>
      </c>
      <c r="F86" s="110" t="s">
        <v>30</v>
      </c>
      <c r="G86" s="110" t="s">
        <v>30</v>
      </c>
      <c r="H86" s="109">
        <v>1335658</v>
      </c>
      <c r="I86" s="109">
        <v>1226287059.3900001</v>
      </c>
      <c r="J86" s="110">
        <v>77.429449275362316</v>
      </c>
    </row>
    <row r="87" spans="2:10">
      <c r="B87" s="167" t="s">
        <v>30</v>
      </c>
      <c r="C87" s="169" t="s">
        <v>30</v>
      </c>
      <c r="D87" s="167">
        <v>47119</v>
      </c>
      <c r="E87" s="121">
        <v>1237500</v>
      </c>
      <c r="F87" s="122">
        <v>12.165292686998193</v>
      </c>
      <c r="G87" s="122">
        <v>12.165846535605754</v>
      </c>
      <c r="H87" s="121">
        <v>998623</v>
      </c>
      <c r="I87" s="121">
        <v>926030995.82000005</v>
      </c>
      <c r="J87" s="122">
        <v>80.696808080808083</v>
      </c>
    </row>
    <row r="88" spans="2:10">
      <c r="B88" s="161">
        <v>44623</v>
      </c>
      <c r="C88" s="161">
        <v>44624</v>
      </c>
      <c r="D88" s="161">
        <v>47119</v>
      </c>
      <c r="E88" s="125">
        <v>150000</v>
      </c>
      <c r="F88" s="126">
        <v>11.615399999999999</v>
      </c>
      <c r="G88" s="126">
        <v>11.618</v>
      </c>
      <c r="H88" s="125">
        <v>150000</v>
      </c>
      <c r="I88" s="125">
        <v>141967540.47</v>
      </c>
      <c r="J88" s="126">
        <v>100</v>
      </c>
    </row>
    <row r="89" spans="2:10">
      <c r="B89" s="161">
        <v>44623</v>
      </c>
      <c r="C89" s="161">
        <v>44627</v>
      </c>
      <c r="D89" s="161">
        <v>47119</v>
      </c>
      <c r="E89" s="125">
        <v>37500</v>
      </c>
      <c r="F89" s="126">
        <v>11.615399999999999</v>
      </c>
      <c r="G89" s="126">
        <v>11.615399999999999</v>
      </c>
      <c r="H89" s="125">
        <v>0</v>
      </c>
      <c r="I89" s="125">
        <v>0</v>
      </c>
      <c r="J89" s="126">
        <v>0</v>
      </c>
    </row>
    <row r="90" spans="2:10">
      <c r="B90" s="161">
        <v>44630</v>
      </c>
      <c r="C90" s="161">
        <v>44631</v>
      </c>
      <c r="D90" s="161">
        <v>47119</v>
      </c>
      <c r="E90" s="125">
        <v>300000</v>
      </c>
      <c r="F90" s="126">
        <v>12.4244</v>
      </c>
      <c r="G90" s="126">
        <v>12.4244</v>
      </c>
      <c r="H90" s="125">
        <v>300000</v>
      </c>
      <c r="I90" s="125">
        <v>274605985.19999999</v>
      </c>
      <c r="J90" s="126">
        <v>100</v>
      </c>
    </row>
    <row r="91" spans="2:10">
      <c r="B91" s="161">
        <v>44630</v>
      </c>
      <c r="C91" s="161">
        <v>44634</v>
      </c>
      <c r="D91" s="161">
        <v>47119</v>
      </c>
      <c r="E91" s="125">
        <v>75000</v>
      </c>
      <c r="F91" s="126">
        <v>12.4244</v>
      </c>
      <c r="G91" s="126">
        <v>12.4244</v>
      </c>
      <c r="H91" s="125">
        <v>61904</v>
      </c>
      <c r="I91" s="125">
        <v>56690368.969999999</v>
      </c>
      <c r="J91" s="126">
        <v>82.538666666666671</v>
      </c>
    </row>
    <row r="92" spans="2:10">
      <c r="B92" s="161">
        <v>44637</v>
      </c>
      <c r="C92" s="161">
        <v>44638</v>
      </c>
      <c r="D92" s="161">
        <v>47119</v>
      </c>
      <c r="E92" s="125">
        <v>300000</v>
      </c>
      <c r="F92" s="126">
        <v>12.492800000000001</v>
      </c>
      <c r="G92" s="126">
        <v>12.4939</v>
      </c>
      <c r="H92" s="125">
        <v>115000</v>
      </c>
      <c r="I92" s="125">
        <v>105197095.47</v>
      </c>
      <c r="J92" s="126">
        <v>38.333333333333336</v>
      </c>
    </row>
    <row r="93" spans="2:10">
      <c r="B93" s="161">
        <v>44644</v>
      </c>
      <c r="C93" s="161">
        <v>44645</v>
      </c>
      <c r="D93" s="161">
        <v>47119</v>
      </c>
      <c r="E93" s="125">
        <v>300000</v>
      </c>
      <c r="F93" s="126">
        <v>12.043799999999999</v>
      </c>
      <c r="G93" s="126">
        <v>12.043900000000001</v>
      </c>
      <c r="H93" s="125">
        <v>300000</v>
      </c>
      <c r="I93" s="125">
        <v>280485673.55000001</v>
      </c>
      <c r="J93" s="126">
        <v>100</v>
      </c>
    </row>
    <row r="94" spans="2:10">
      <c r="B94" s="161">
        <v>44644</v>
      </c>
      <c r="C94" s="161">
        <v>44648</v>
      </c>
      <c r="D94" s="162">
        <v>47119</v>
      </c>
      <c r="E94" s="125">
        <v>75000</v>
      </c>
      <c r="F94" s="126">
        <v>12.043799999999999</v>
      </c>
      <c r="G94" s="126">
        <v>12.043799999999999</v>
      </c>
      <c r="H94" s="125">
        <v>71719</v>
      </c>
      <c r="I94" s="125">
        <v>67084332.159999996</v>
      </c>
      <c r="J94" s="126">
        <v>95.62533333333333</v>
      </c>
    </row>
    <row r="95" spans="2:10">
      <c r="B95" s="161" t="s">
        <v>30</v>
      </c>
      <c r="C95" s="163" t="s">
        <v>30</v>
      </c>
      <c r="D95" s="161" t="s">
        <v>30</v>
      </c>
      <c r="E95" s="125" t="s">
        <v>30</v>
      </c>
      <c r="F95" s="126" t="s">
        <v>30</v>
      </c>
      <c r="G95" s="126" t="s">
        <v>30</v>
      </c>
      <c r="H95" s="125" t="s">
        <v>30</v>
      </c>
      <c r="I95" s="125" t="s">
        <v>30</v>
      </c>
      <c r="J95" s="126" t="s">
        <v>30</v>
      </c>
    </row>
    <row r="96" spans="2:10">
      <c r="B96" s="167" t="s">
        <v>30</v>
      </c>
      <c r="C96" s="169" t="s">
        <v>30</v>
      </c>
      <c r="D96" s="167">
        <v>48580</v>
      </c>
      <c r="E96" s="121">
        <v>487500</v>
      </c>
      <c r="F96" s="122">
        <v>12.333880655210308</v>
      </c>
      <c r="G96" s="122">
        <v>12.33475806235592</v>
      </c>
      <c r="H96" s="121">
        <v>337035</v>
      </c>
      <c r="I96" s="121">
        <v>300256063.56999999</v>
      </c>
      <c r="J96" s="122">
        <v>69.135384615384623</v>
      </c>
    </row>
    <row r="97" spans="2:10">
      <c r="B97" s="161">
        <v>44623</v>
      </c>
      <c r="C97" s="161">
        <v>44624</v>
      </c>
      <c r="D97" s="161">
        <v>48580</v>
      </c>
      <c r="E97" s="125">
        <v>50000</v>
      </c>
      <c r="F97" s="126">
        <v>0</v>
      </c>
      <c r="G97" s="126">
        <v>0</v>
      </c>
      <c r="H97" s="125">
        <v>0</v>
      </c>
      <c r="I97" s="125">
        <v>0</v>
      </c>
      <c r="J97" s="126">
        <v>0</v>
      </c>
    </row>
    <row r="98" spans="2:10">
      <c r="B98" s="161">
        <v>44630</v>
      </c>
      <c r="C98" s="161">
        <v>44631</v>
      </c>
      <c r="D98" s="161">
        <v>48580</v>
      </c>
      <c r="E98" s="125">
        <v>50000</v>
      </c>
      <c r="F98" s="126">
        <v>12.475</v>
      </c>
      <c r="G98" s="126">
        <v>12.48</v>
      </c>
      <c r="H98" s="125">
        <v>30000</v>
      </c>
      <c r="I98" s="125">
        <v>26421954.010000002</v>
      </c>
      <c r="J98" s="126">
        <v>60</v>
      </c>
    </row>
    <row r="99" spans="2:10">
      <c r="B99" s="161">
        <v>44630</v>
      </c>
      <c r="C99" s="161">
        <v>44634</v>
      </c>
      <c r="D99" s="161">
        <v>48580</v>
      </c>
      <c r="E99" s="125">
        <v>12500</v>
      </c>
      <c r="F99" s="126">
        <v>12.475</v>
      </c>
      <c r="G99" s="126">
        <v>12.475</v>
      </c>
      <c r="H99" s="125">
        <v>10315</v>
      </c>
      <c r="I99" s="125">
        <v>9088987</v>
      </c>
      <c r="J99" s="126">
        <v>82.52000000000001</v>
      </c>
    </row>
    <row r="100" spans="2:10" ht="15.75" customHeight="1">
      <c r="B100" s="161">
        <v>44637</v>
      </c>
      <c r="C100" s="161">
        <v>44638</v>
      </c>
      <c r="D100" s="161">
        <v>48580</v>
      </c>
      <c r="E100" s="125">
        <v>150000</v>
      </c>
      <c r="F100" s="126">
        <v>12.619</v>
      </c>
      <c r="G100" s="126">
        <v>12.621</v>
      </c>
      <c r="H100" s="125">
        <v>75000</v>
      </c>
      <c r="I100" s="125">
        <v>65668522.82</v>
      </c>
      <c r="J100" s="126">
        <v>50</v>
      </c>
    </row>
    <row r="101" spans="2:10">
      <c r="B101" s="161">
        <v>44637</v>
      </c>
      <c r="C101" s="161">
        <v>44641</v>
      </c>
      <c r="D101" s="161">
        <v>48580</v>
      </c>
      <c r="E101" s="125">
        <v>37500</v>
      </c>
      <c r="F101" s="126">
        <v>12.619</v>
      </c>
      <c r="G101" s="126">
        <v>12.619</v>
      </c>
      <c r="H101" s="125">
        <v>35860</v>
      </c>
      <c r="I101" s="125">
        <v>31413120.030000001</v>
      </c>
      <c r="J101" s="126">
        <v>95.626666666666665</v>
      </c>
    </row>
    <row r="102" spans="2:10">
      <c r="B102" s="161">
        <v>44644</v>
      </c>
      <c r="C102" s="161">
        <v>44645</v>
      </c>
      <c r="D102" s="161">
        <v>48580</v>
      </c>
      <c r="E102" s="125">
        <v>150000</v>
      </c>
      <c r="F102" s="126">
        <v>12.1389</v>
      </c>
      <c r="G102" s="126">
        <v>12.1389</v>
      </c>
      <c r="H102" s="125">
        <v>150000</v>
      </c>
      <c r="I102" s="125">
        <v>135302461.34999999</v>
      </c>
      <c r="J102" s="126">
        <v>100</v>
      </c>
    </row>
    <row r="103" spans="2:10">
      <c r="B103" s="161">
        <v>44644</v>
      </c>
      <c r="C103" s="161">
        <v>44648</v>
      </c>
      <c r="D103" s="162">
        <v>48580</v>
      </c>
      <c r="E103" s="125">
        <v>37500</v>
      </c>
      <c r="F103" s="126">
        <v>12.1389</v>
      </c>
      <c r="G103" s="126">
        <v>12.1389</v>
      </c>
      <c r="H103" s="125">
        <v>35860</v>
      </c>
      <c r="I103" s="125">
        <v>32361018.359999999</v>
      </c>
      <c r="J103" s="126">
        <v>95.626666666666665</v>
      </c>
    </row>
    <row r="104" spans="2:10">
      <c r="B104" s="161" t="s">
        <v>30</v>
      </c>
      <c r="C104" s="163" t="s">
        <v>30</v>
      </c>
      <c r="D104" s="161" t="s">
        <v>30</v>
      </c>
      <c r="E104" s="125" t="s">
        <v>30</v>
      </c>
      <c r="F104" s="126" t="s">
        <v>30</v>
      </c>
      <c r="G104" s="126" t="s">
        <v>30</v>
      </c>
      <c r="H104" s="125" t="s">
        <v>30</v>
      </c>
      <c r="I104" s="125" t="s">
        <v>30</v>
      </c>
      <c r="J104" s="126" t="s">
        <v>30</v>
      </c>
    </row>
    <row r="105" spans="2:10">
      <c r="B105" s="145" t="s">
        <v>31</v>
      </c>
      <c r="C105" s="168" t="s">
        <v>30</v>
      </c>
      <c r="D105" s="168"/>
      <c r="E105" s="142">
        <v>42962500</v>
      </c>
      <c r="F105" s="142"/>
      <c r="G105" s="142"/>
      <c r="H105" s="142">
        <v>35892705</v>
      </c>
      <c r="I105" s="142">
        <v>62776309802.309998</v>
      </c>
      <c r="J105" s="142">
        <v>83.544265347686945</v>
      </c>
    </row>
    <row r="106" spans="2:10">
      <c r="B106" s="9"/>
      <c r="C106" s="9"/>
      <c r="D106" s="9"/>
      <c r="E106"/>
      <c r="F106"/>
      <c r="G106"/>
      <c r="H106"/>
      <c r="I106"/>
      <c r="J106"/>
    </row>
    <row r="107" spans="2:10">
      <c r="B107" s="9"/>
      <c r="C107" s="9"/>
      <c r="D107" s="9"/>
      <c r="E107"/>
      <c r="F107"/>
      <c r="G107"/>
      <c r="H107"/>
      <c r="I107"/>
      <c r="J107"/>
    </row>
    <row r="108" spans="2:10">
      <c r="B108" s="9"/>
      <c r="C108" s="9"/>
      <c r="D108" s="9"/>
      <c r="E108"/>
      <c r="F108"/>
      <c r="G108"/>
      <c r="H108"/>
      <c r="I108"/>
      <c r="J108"/>
    </row>
    <row r="109" spans="2:10">
      <c r="B109" s="9"/>
      <c r="C109" s="9"/>
      <c r="D109" s="9"/>
      <c r="E109"/>
      <c r="F109"/>
      <c r="G109"/>
      <c r="H109"/>
      <c r="I109"/>
      <c r="J109"/>
    </row>
    <row r="110" spans="2:10">
      <c r="B110" s="9"/>
      <c r="C110" s="9"/>
      <c r="D110" s="9"/>
      <c r="E110"/>
      <c r="F110"/>
      <c r="G110"/>
      <c r="H110"/>
      <c r="I110"/>
      <c r="J110"/>
    </row>
    <row r="111" spans="2:10">
      <c r="B111" s="9"/>
      <c r="C111" s="9"/>
      <c r="D111" s="9"/>
      <c r="E111"/>
      <c r="F111"/>
      <c r="G111"/>
      <c r="H111"/>
      <c r="I111"/>
      <c r="J111"/>
    </row>
    <row r="112" spans="2:10">
      <c r="B112" s="9"/>
      <c r="C112" s="9"/>
      <c r="D112" s="9"/>
      <c r="E112"/>
      <c r="F112"/>
      <c r="G112"/>
      <c r="H112"/>
      <c r="I112"/>
      <c r="J112"/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/>
  <dimension ref="B1:J100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42578125" style="83" bestFit="1" customWidth="1"/>
    <col min="5" max="5" width="12.85546875" style="82" bestFit="1" customWidth="1"/>
    <col min="6" max="6" width="12" style="82" bestFit="1" customWidth="1"/>
    <col min="7" max="7" width="13.7109375" style="82" bestFit="1" customWidth="1"/>
    <col min="8" max="8" width="12.85546875" style="82" bestFit="1" customWidth="1"/>
    <col min="9" max="9" width="17.5703125" style="82" bestFit="1" customWidth="1"/>
    <col min="10" max="10" width="17.7109375" style="82" bestFit="1" customWidth="1"/>
    <col min="11" max="16384" width="9.140625" style="82"/>
  </cols>
  <sheetData>
    <row r="1" spans="2:10">
      <c r="B1" s="81" t="s">
        <v>41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7" t="s">
        <v>9</v>
      </c>
      <c r="C5" s="164" t="s">
        <v>30</v>
      </c>
      <c r="D5" s="164"/>
      <c r="E5" s="109">
        <v>2550000</v>
      </c>
      <c r="F5" s="110" t="s">
        <v>30</v>
      </c>
      <c r="G5" s="110" t="s">
        <v>30</v>
      </c>
      <c r="H5" s="109">
        <v>1362425</v>
      </c>
      <c r="I5" s="109">
        <v>15545433855.23</v>
      </c>
      <c r="J5" s="110">
        <v>53.428431372549021</v>
      </c>
    </row>
    <row r="6" spans="2:10">
      <c r="B6" s="167" t="s">
        <v>30</v>
      </c>
      <c r="C6" s="169" t="s">
        <v>30</v>
      </c>
      <c r="D6" s="167">
        <v>46997</v>
      </c>
      <c r="E6" s="121">
        <v>2550000</v>
      </c>
      <c r="F6" s="122">
        <v>0.19642013626537241</v>
      </c>
      <c r="G6" s="122">
        <v>0.19642013626537241</v>
      </c>
      <c r="H6" s="121">
        <v>1362425</v>
      </c>
      <c r="I6" s="121">
        <v>15545433855.23</v>
      </c>
      <c r="J6" s="122">
        <v>53.428431372549021</v>
      </c>
    </row>
    <row r="7" spans="2:10">
      <c r="B7" s="161">
        <v>44656</v>
      </c>
      <c r="C7" s="161">
        <v>44657</v>
      </c>
      <c r="D7" s="170">
        <v>46997</v>
      </c>
      <c r="E7" s="125">
        <v>1250000</v>
      </c>
      <c r="F7" s="126">
        <v>0.186</v>
      </c>
      <c r="G7" s="126">
        <v>0.186</v>
      </c>
      <c r="H7" s="125">
        <v>659500</v>
      </c>
      <c r="I7" s="125">
        <v>7511154886.6000004</v>
      </c>
      <c r="J7" s="126">
        <v>52.76</v>
      </c>
    </row>
    <row r="8" spans="2:10">
      <c r="B8" s="161">
        <v>44663</v>
      </c>
      <c r="C8" s="161">
        <v>44664</v>
      </c>
      <c r="D8" s="161">
        <v>46997</v>
      </c>
      <c r="E8" s="125">
        <v>300000</v>
      </c>
      <c r="F8" s="126">
        <v>0.19</v>
      </c>
      <c r="G8" s="126">
        <v>0.19</v>
      </c>
      <c r="H8" s="125">
        <v>104000</v>
      </c>
      <c r="I8" s="125">
        <v>1186807631.25</v>
      </c>
      <c r="J8" s="126">
        <v>34.666666666666671</v>
      </c>
    </row>
    <row r="9" spans="2:10">
      <c r="B9" s="161">
        <v>44670</v>
      </c>
      <c r="C9" s="161">
        <v>44671</v>
      </c>
      <c r="D9" s="161">
        <v>46997</v>
      </c>
      <c r="E9" s="125">
        <v>375000</v>
      </c>
      <c r="F9" s="126">
        <v>0.20100000000000001</v>
      </c>
      <c r="G9" s="126">
        <v>0.20100000000000001</v>
      </c>
      <c r="H9" s="125">
        <v>165489</v>
      </c>
      <c r="I9" s="125">
        <v>1890540565.55</v>
      </c>
      <c r="J9" s="126">
        <v>44.130399999999995</v>
      </c>
    </row>
    <row r="10" spans="2:10">
      <c r="B10" s="161">
        <v>44677</v>
      </c>
      <c r="C10" s="161">
        <v>44678</v>
      </c>
      <c r="D10" s="162">
        <v>46997</v>
      </c>
      <c r="E10" s="125">
        <v>625000</v>
      </c>
      <c r="F10" s="126">
        <v>0.21199999999999999</v>
      </c>
      <c r="G10" s="126">
        <v>0.21199999999999999</v>
      </c>
      <c r="H10" s="125">
        <v>433436</v>
      </c>
      <c r="I10" s="125">
        <v>4956930771.8299999</v>
      </c>
      <c r="J10" s="126">
        <v>69.349760000000003</v>
      </c>
    </row>
    <row r="11" spans="2:10">
      <c r="B11" s="161" t="s">
        <v>30</v>
      </c>
      <c r="C11" s="161" t="s">
        <v>30</v>
      </c>
      <c r="D11" s="163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 t="s">
        <v>30</v>
      </c>
    </row>
    <row r="12" spans="2:10">
      <c r="B12" s="107" t="s">
        <v>10</v>
      </c>
      <c r="C12" s="164" t="s">
        <v>30</v>
      </c>
      <c r="D12" s="164"/>
      <c r="E12" s="109">
        <v>72625000</v>
      </c>
      <c r="F12" s="110" t="s">
        <v>30</v>
      </c>
      <c r="G12" s="110" t="s">
        <v>30</v>
      </c>
      <c r="H12" s="109">
        <v>66639476</v>
      </c>
      <c r="I12" s="109">
        <v>49892108889.970001</v>
      </c>
      <c r="J12" s="110">
        <v>91.758314629948373</v>
      </c>
    </row>
    <row r="13" spans="2:10">
      <c r="B13" s="167" t="s">
        <v>30</v>
      </c>
      <c r="C13" s="169" t="s">
        <v>30</v>
      </c>
      <c r="D13" s="167">
        <v>44835</v>
      </c>
      <c r="E13" s="121">
        <v>2500000</v>
      </c>
      <c r="F13" s="122">
        <v>12.806456080460757</v>
      </c>
      <c r="G13" s="122">
        <v>12.807714504358048</v>
      </c>
      <c r="H13" s="121">
        <v>2065333</v>
      </c>
      <c r="I13" s="121">
        <v>1952212306.1600001</v>
      </c>
      <c r="J13" s="122">
        <v>82.613320000000002</v>
      </c>
    </row>
    <row r="14" spans="2:10">
      <c r="B14" s="161">
        <v>44658</v>
      </c>
      <c r="C14" s="161">
        <v>44659</v>
      </c>
      <c r="D14" s="170">
        <v>44835</v>
      </c>
      <c r="E14" s="125">
        <v>1000000</v>
      </c>
      <c r="F14" s="126">
        <v>12.657400000000001</v>
      </c>
      <c r="G14" s="126">
        <v>12.659000000000001</v>
      </c>
      <c r="H14" s="125">
        <v>1000000</v>
      </c>
      <c r="I14" s="125">
        <v>943934015.85000002</v>
      </c>
      <c r="J14" s="126">
        <v>100</v>
      </c>
    </row>
    <row r="15" spans="2:10">
      <c r="B15" s="161">
        <v>44658</v>
      </c>
      <c r="C15" s="161">
        <v>44662</v>
      </c>
      <c r="D15" s="161">
        <v>44835</v>
      </c>
      <c r="E15" s="125">
        <v>250000</v>
      </c>
      <c r="F15" s="126">
        <v>12.657400000000001</v>
      </c>
      <c r="G15" s="126">
        <v>12.657400000000001</v>
      </c>
      <c r="H15" s="125">
        <v>0</v>
      </c>
      <c r="I15" s="125">
        <v>0</v>
      </c>
      <c r="J15" s="126">
        <v>0</v>
      </c>
    </row>
    <row r="16" spans="2:10">
      <c r="B16" s="161">
        <v>44671</v>
      </c>
      <c r="C16" s="161">
        <v>44673</v>
      </c>
      <c r="D16" s="161">
        <v>44835</v>
      </c>
      <c r="E16" s="125">
        <v>1000000</v>
      </c>
      <c r="F16" s="126">
        <v>12.946</v>
      </c>
      <c r="G16" s="126">
        <v>12.946999999999999</v>
      </c>
      <c r="H16" s="125">
        <v>1000000</v>
      </c>
      <c r="I16" s="125">
        <v>946416193.29999995</v>
      </c>
      <c r="J16" s="126">
        <v>100</v>
      </c>
    </row>
    <row r="17" spans="2:10">
      <c r="B17" s="161">
        <v>44671</v>
      </c>
      <c r="C17" s="161">
        <v>44676</v>
      </c>
      <c r="D17" s="162">
        <v>44835</v>
      </c>
      <c r="E17" s="125">
        <v>250000</v>
      </c>
      <c r="F17" s="126">
        <v>12.946</v>
      </c>
      <c r="G17" s="126">
        <v>12.946</v>
      </c>
      <c r="H17" s="125">
        <v>65333</v>
      </c>
      <c r="I17" s="125">
        <v>61862097.009999998</v>
      </c>
      <c r="J17" s="126">
        <v>26.133200000000002</v>
      </c>
    </row>
    <row r="18" spans="2:10">
      <c r="B18" s="161" t="s">
        <v>30</v>
      </c>
      <c r="C18" s="163" t="s">
        <v>30</v>
      </c>
      <c r="D18" s="163" t="s">
        <v>30</v>
      </c>
      <c r="E18" s="125" t="s">
        <v>30</v>
      </c>
      <c r="F18" s="126" t="s">
        <v>30</v>
      </c>
      <c r="G18" s="126" t="s">
        <v>30</v>
      </c>
      <c r="H18" s="125" t="s">
        <v>30</v>
      </c>
      <c r="I18" s="125" t="s">
        <v>30</v>
      </c>
      <c r="J18" s="126" t="s">
        <v>30</v>
      </c>
    </row>
    <row r="19" spans="2:10">
      <c r="B19" s="167" t="s">
        <v>30</v>
      </c>
      <c r="C19" s="169" t="s">
        <v>30</v>
      </c>
      <c r="D19" s="167">
        <v>45017</v>
      </c>
      <c r="E19" s="121">
        <v>3500000</v>
      </c>
      <c r="F19" s="122">
        <v>13.001235120699363</v>
      </c>
      <c r="G19" s="122">
        <v>13.005317788627412</v>
      </c>
      <c r="H19" s="121">
        <v>3336663</v>
      </c>
      <c r="I19" s="121">
        <v>2964995002.5499997</v>
      </c>
      <c r="J19" s="122">
        <v>95.333228571428577</v>
      </c>
    </row>
    <row r="20" spans="2:10">
      <c r="B20" s="161">
        <v>44651</v>
      </c>
      <c r="C20" s="161">
        <v>44652</v>
      </c>
      <c r="D20" s="170">
        <v>45017</v>
      </c>
      <c r="E20" s="125">
        <v>1000000</v>
      </c>
      <c r="F20" s="126">
        <v>12.774900000000001</v>
      </c>
      <c r="G20" s="126">
        <v>12.7759</v>
      </c>
      <c r="H20" s="125">
        <v>1000000</v>
      </c>
      <c r="I20" s="125">
        <v>886721740.45000005</v>
      </c>
      <c r="J20" s="126">
        <v>100</v>
      </c>
    </row>
    <row r="21" spans="2:10">
      <c r="B21" s="161">
        <v>44651</v>
      </c>
      <c r="C21" s="161">
        <v>44655</v>
      </c>
      <c r="D21" s="161">
        <v>45017</v>
      </c>
      <c r="E21" s="125">
        <v>250000</v>
      </c>
      <c r="F21" s="126">
        <v>12.774900000000001</v>
      </c>
      <c r="G21" s="126">
        <v>12.774900000000001</v>
      </c>
      <c r="H21" s="125">
        <v>249999</v>
      </c>
      <c r="I21" s="125">
        <v>221785430.33000001</v>
      </c>
      <c r="J21" s="126">
        <v>99.999600000000001</v>
      </c>
    </row>
    <row r="22" spans="2:10">
      <c r="B22" s="161">
        <v>44665</v>
      </c>
      <c r="C22" s="161">
        <v>44669</v>
      </c>
      <c r="D22" s="161">
        <v>45017</v>
      </c>
      <c r="E22" s="125">
        <v>1000000</v>
      </c>
      <c r="F22" s="126">
        <v>13.1816</v>
      </c>
      <c r="G22" s="126">
        <v>13.1839</v>
      </c>
      <c r="H22" s="125">
        <v>1000000</v>
      </c>
      <c r="I22" s="125">
        <v>887887608.25</v>
      </c>
      <c r="J22" s="126">
        <v>100</v>
      </c>
    </row>
    <row r="23" spans="2:10">
      <c r="B23" s="161">
        <v>44665</v>
      </c>
      <c r="C23" s="161">
        <v>44670</v>
      </c>
      <c r="D23" s="161">
        <v>45017</v>
      </c>
      <c r="E23" s="125">
        <v>250000</v>
      </c>
      <c r="F23" s="126">
        <v>13.1816</v>
      </c>
      <c r="G23" s="126">
        <v>13.1816</v>
      </c>
      <c r="H23" s="125">
        <v>236664</v>
      </c>
      <c r="I23" s="125">
        <v>210234375.22999999</v>
      </c>
      <c r="J23" s="126">
        <v>94.665600000000012</v>
      </c>
    </row>
    <row r="24" spans="2:10">
      <c r="B24" s="161">
        <v>44679</v>
      </c>
      <c r="C24" s="161">
        <v>44680</v>
      </c>
      <c r="D24" s="162">
        <v>45017</v>
      </c>
      <c r="E24" s="125">
        <v>1000000</v>
      </c>
      <c r="F24" s="126">
        <v>13.0709</v>
      </c>
      <c r="G24" s="126">
        <v>13.083</v>
      </c>
      <c r="H24" s="125">
        <v>850000</v>
      </c>
      <c r="I24" s="125">
        <v>758365848.28999996</v>
      </c>
      <c r="J24" s="126">
        <v>85</v>
      </c>
    </row>
    <row r="25" spans="2:10">
      <c r="B25" s="161" t="s">
        <v>30</v>
      </c>
      <c r="C25" s="163" t="s">
        <v>30</v>
      </c>
      <c r="D25" s="163" t="s">
        <v>30</v>
      </c>
      <c r="E25" s="125" t="s">
        <v>30</v>
      </c>
      <c r="F25" s="126" t="s">
        <v>30</v>
      </c>
      <c r="G25" s="126" t="s">
        <v>30</v>
      </c>
      <c r="H25" s="125" t="s">
        <v>30</v>
      </c>
      <c r="I25" s="125" t="s">
        <v>30</v>
      </c>
      <c r="J25" s="126" t="s">
        <v>30</v>
      </c>
    </row>
    <row r="26" spans="2:10">
      <c r="B26" s="167" t="s">
        <v>30</v>
      </c>
      <c r="C26" s="169" t="s">
        <v>30</v>
      </c>
      <c r="D26" s="167">
        <v>45383</v>
      </c>
      <c r="E26" s="121">
        <v>23875000</v>
      </c>
      <c r="F26" s="122">
        <v>12.356396932610741</v>
      </c>
      <c r="G26" s="122">
        <v>12.36277248591942</v>
      </c>
      <c r="H26" s="121">
        <v>21827658</v>
      </c>
      <c r="I26" s="121">
        <v>17396985840.510002</v>
      </c>
      <c r="J26" s="122">
        <v>91.424745549738219</v>
      </c>
    </row>
    <row r="27" spans="2:10">
      <c r="B27" s="161">
        <v>44651</v>
      </c>
      <c r="C27" s="161">
        <v>44652</v>
      </c>
      <c r="D27" s="170">
        <v>45383</v>
      </c>
      <c r="E27" s="125">
        <v>5000000</v>
      </c>
      <c r="F27" s="126">
        <v>12.069000000000001</v>
      </c>
      <c r="G27" s="126">
        <v>12.073</v>
      </c>
      <c r="H27" s="125">
        <v>5000000</v>
      </c>
      <c r="I27" s="125">
        <v>3990066670.3499999</v>
      </c>
      <c r="J27" s="126">
        <v>100</v>
      </c>
    </row>
    <row r="28" spans="2:10">
      <c r="B28" s="161">
        <v>44651</v>
      </c>
      <c r="C28" s="161">
        <v>44655</v>
      </c>
      <c r="D28" s="161">
        <v>45383</v>
      </c>
      <c r="E28" s="125">
        <v>1250000</v>
      </c>
      <c r="F28" s="126">
        <v>12.069000000000001</v>
      </c>
      <c r="G28" s="126">
        <v>12.069000000000001</v>
      </c>
      <c r="H28" s="125">
        <v>1249994</v>
      </c>
      <c r="I28" s="125">
        <v>997964655.90999997</v>
      </c>
      <c r="J28" s="126">
        <v>99.999520000000004</v>
      </c>
    </row>
    <row r="29" spans="2:10">
      <c r="B29" s="161">
        <v>44658</v>
      </c>
      <c r="C29" s="161">
        <v>44659</v>
      </c>
      <c r="D29" s="161">
        <v>45383</v>
      </c>
      <c r="E29" s="125">
        <v>5000000</v>
      </c>
      <c r="F29" s="126">
        <v>12.035299999999999</v>
      </c>
      <c r="G29" s="126">
        <v>12.039</v>
      </c>
      <c r="H29" s="125">
        <v>5000000</v>
      </c>
      <c r="I29" s="125">
        <v>4001461217.8000002</v>
      </c>
      <c r="J29" s="126">
        <v>100</v>
      </c>
    </row>
    <row r="30" spans="2:10">
      <c r="B30" s="161">
        <v>44658</v>
      </c>
      <c r="C30" s="161">
        <v>44662</v>
      </c>
      <c r="D30" s="161">
        <v>45383</v>
      </c>
      <c r="E30" s="125">
        <v>1250000</v>
      </c>
      <c r="F30" s="126">
        <v>12.035299999999999</v>
      </c>
      <c r="G30" s="126">
        <v>12.035299999999999</v>
      </c>
      <c r="H30" s="125">
        <v>0</v>
      </c>
      <c r="I30" s="125">
        <v>0</v>
      </c>
      <c r="J30" s="126">
        <v>0</v>
      </c>
    </row>
    <row r="31" spans="2:10">
      <c r="B31" s="161">
        <v>44665</v>
      </c>
      <c r="C31" s="161">
        <v>44669</v>
      </c>
      <c r="D31" s="161">
        <v>45383</v>
      </c>
      <c r="E31" s="125">
        <v>2500000</v>
      </c>
      <c r="F31" s="126">
        <v>12.7921</v>
      </c>
      <c r="G31" s="126">
        <v>12.799799999999999</v>
      </c>
      <c r="H31" s="125">
        <v>2500000</v>
      </c>
      <c r="I31" s="125">
        <v>1979221178.48</v>
      </c>
      <c r="J31" s="126">
        <v>100</v>
      </c>
    </row>
    <row r="32" spans="2:10">
      <c r="B32" s="161">
        <v>44665</v>
      </c>
      <c r="C32" s="161">
        <v>44670</v>
      </c>
      <c r="D32" s="161">
        <v>45383</v>
      </c>
      <c r="E32" s="125">
        <v>625000</v>
      </c>
      <c r="F32" s="126">
        <v>12.7921</v>
      </c>
      <c r="G32" s="126">
        <v>12.7921</v>
      </c>
      <c r="H32" s="125">
        <v>577664</v>
      </c>
      <c r="I32" s="125">
        <v>457548587.35000002</v>
      </c>
      <c r="J32" s="126">
        <v>92.426240000000007</v>
      </c>
    </row>
    <row r="33" spans="2:10">
      <c r="B33" s="161">
        <v>44671</v>
      </c>
      <c r="C33" s="161">
        <v>44673</v>
      </c>
      <c r="D33" s="161">
        <v>45383</v>
      </c>
      <c r="E33" s="125">
        <v>3000000</v>
      </c>
      <c r="F33" s="126">
        <v>12.700699999999999</v>
      </c>
      <c r="G33" s="126">
        <v>12.7049</v>
      </c>
      <c r="H33" s="125">
        <v>3000000</v>
      </c>
      <c r="I33" s="125">
        <v>2382192400.3200002</v>
      </c>
      <c r="J33" s="126">
        <v>100</v>
      </c>
    </row>
    <row r="34" spans="2:10">
      <c r="B34" s="161">
        <v>44671</v>
      </c>
      <c r="C34" s="161">
        <v>44676</v>
      </c>
      <c r="D34" s="161">
        <v>45383</v>
      </c>
      <c r="E34" s="125">
        <v>750000</v>
      </c>
      <c r="F34" s="126">
        <v>12.700699999999999</v>
      </c>
      <c r="G34" s="126">
        <v>12.700699999999999</v>
      </c>
      <c r="H34" s="125">
        <v>0</v>
      </c>
      <c r="I34" s="125">
        <v>0</v>
      </c>
      <c r="J34" s="126">
        <v>0</v>
      </c>
    </row>
    <row r="35" spans="2:10">
      <c r="B35" s="161">
        <v>44679</v>
      </c>
      <c r="C35" s="161">
        <v>44680</v>
      </c>
      <c r="D35" s="162">
        <v>45383</v>
      </c>
      <c r="E35" s="125">
        <v>4500000</v>
      </c>
      <c r="F35" s="126">
        <v>12.589499999999999</v>
      </c>
      <c r="G35" s="126">
        <v>12.604799999999999</v>
      </c>
      <c r="H35" s="125">
        <v>4500000</v>
      </c>
      <c r="I35" s="125">
        <v>3588531130.3000002</v>
      </c>
      <c r="J35" s="126">
        <v>100</v>
      </c>
    </row>
    <row r="36" spans="2:10">
      <c r="B36" s="161" t="s">
        <v>30</v>
      </c>
      <c r="C36" s="163" t="s">
        <v>30</v>
      </c>
      <c r="D36" s="163" t="s">
        <v>30</v>
      </c>
      <c r="E36" s="125" t="s">
        <v>30</v>
      </c>
      <c r="F36" s="126" t="s">
        <v>30</v>
      </c>
      <c r="G36" s="126" t="s">
        <v>30</v>
      </c>
      <c r="H36" s="125" t="s">
        <v>30</v>
      </c>
      <c r="I36" s="125" t="s">
        <v>30</v>
      </c>
      <c r="J36" s="126" t="s">
        <v>30</v>
      </c>
    </row>
    <row r="37" spans="2:10">
      <c r="B37" s="167" t="s">
        <v>30</v>
      </c>
      <c r="C37" s="169" t="s">
        <v>30</v>
      </c>
      <c r="D37" s="167">
        <v>45839</v>
      </c>
      <c r="E37" s="121">
        <v>42750000</v>
      </c>
      <c r="F37" s="122">
        <v>11.786341866870172</v>
      </c>
      <c r="G37" s="122">
        <v>11.789338264625147</v>
      </c>
      <c r="H37" s="121">
        <v>39409822</v>
      </c>
      <c r="I37" s="121">
        <v>27577915740.75</v>
      </c>
      <c r="J37" s="122">
        <v>92.18671812865496</v>
      </c>
    </row>
    <row r="38" spans="2:10">
      <c r="B38" s="161">
        <v>44651</v>
      </c>
      <c r="C38" s="161">
        <v>44652</v>
      </c>
      <c r="D38" s="170">
        <v>45839</v>
      </c>
      <c r="E38" s="125">
        <v>12000000</v>
      </c>
      <c r="F38" s="126">
        <v>11.5334</v>
      </c>
      <c r="G38" s="126">
        <v>11.5334</v>
      </c>
      <c r="H38" s="125">
        <v>12000000</v>
      </c>
      <c r="I38" s="125">
        <v>8434430424</v>
      </c>
      <c r="J38" s="126">
        <v>100</v>
      </c>
    </row>
    <row r="39" spans="2:10">
      <c r="B39" s="161">
        <v>44651</v>
      </c>
      <c r="C39" s="161">
        <v>44655</v>
      </c>
      <c r="D39" s="161">
        <v>45839</v>
      </c>
      <c r="E39" s="125">
        <v>3000000</v>
      </c>
      <c r="F39" s="126">
        <v>11.5334</v>
      </c>
      <c r="G39" s="126">
        <v>11.5334</v>
      </c>
      <c r="H39" s="125">
        <v>2999997</v>
      </c>
      <c r="I39" s="125">
        <v>2109519038.3800001</v>
      </c>
      <c r="J39" s="126">
        <v>99.999899999999997</v>
      </c>
    </row>
    <row r="40" spans="2:10">
      <c r="B40" s="161">
        <v>44658</v>
      </c>
      <c r="C40" s="161">
        <v>44659</v>
      </c>
      <c r="D40" s="161">
        <v>45839</v>
      </c>
      <c r="E40" s="125">
        <v>8000000</v>
      </c>
      <c r="F40" s="126">
        <v>11.5151</v>
      </c>
      <c r="G40" s="126">
        <v>11.5243</v>
      </c>
      <c r="H40" s="125">
        <v>8000000</v>
      </c>
      <c r="I40" s="125">
        <v>5638105488.25</v>
      </c>
      <c r="J40" s="126">
        <v>100</v>
      </c>
    </row>
    <row r="41" spans="2:10">
      <c r="B41" s="161">
        <v>44658</v>
      </c>
      <c r="C41" s="161">
        <v>44662</v>
      </c>
      <c r="D41" s="161">
        <v>45839</v>
      </c>
      <c r="E41" s="125">
        <v>2000000</v>
      </c>
      <c r="F41" s="126">
        <v>11.5151</v>
      </c>
      <c r="G41" s="126">
        <v>11.5151</v>
      </c>
      <c r="H41" s="125">
        <v>0</v>
      </c>
      <c r="I41" s="125">
        <v>0</v>
      </c>
      <c r="J41" s="126">
        <v>0</v>
      </c>
    </row>
    <row r="42" spans="2:10">
      <c r="B42" s="161">
        <v>44665</v>
      </c>
      <c r="C42" s="161">
        <v>44669</v>
      </c>
      <c r="D42" s="161">
        <v>45839</v>
      </c>
      <c r="E42" s="125">
        <v>6000000</v>
      </c>
      <c r="F42" s="126">
        <v>12.1684</v>
      </c>
      <c r="G42" s="126">
        <v>12.1713</v>
      </c>
      <c r="H42" s="125">
        <v>6000000</v>
      </c>
      <c r="I42" s="125">
        <v>4159486547.5500002</v>
      </c>
      <c r="J42" s="126">
        <v>100</v>
      </c>
    </row>
    <row r="43" spans="2:10">
      <c r="B43" s="161">
        <v>44665</v>
      </c>
      <c r="C43" s="161">
        <v>44670</v>
      </c>
      <c r="D43" s="161">
        <v>45839</v>
      </c>
      <c r="E43" s="125">
        <v>1500000</v>
      </c>
      <c r="F43" s="126">
        <v>12.1684</v>
      </c>
      <c r="G43" s="126">
        <v>12.1684</v>
      </c>
      <c r="H43" s="125">
        <v>1409825</v>
      </c>
      <c r="I43" s="125">
        <v>977805291.59000003</v>
      </c>
      <c r="J43" s="126">
        <v>93.98833333333333</v>
      </c>
    </row>
    <row r="44" spans="2:10">
      <c r="B44" s="161">
        <v>44671</v>
      </c>
      <c r="C44" s="161">
        <v>44673</v>
      </c>
      <c r="D44" s="161">
        <v>45839</v>
      </c>
      <c r="E44" s="125">
        <v>5000000</v>
      </c>
      <c r="F44" s="126">
        <v>12.1189</v>
      </c>
      <c r="G44" s="126">
        <v>12.123799999999999</v>
      </c>
      <c r="H44" s="125">
        <v>5000000</v>
      </c>
      <c r="I44" s="125">
        <v>3475856270.25</v>
      </c>
      <c r="J44" s="126">
        <v>100</v>
      </c>
    </row>
    <row r="45" spans="2:10">
      <c r="B45" s="161">
        <v>44671</v>
      </c>
      <c r="C45" s="161">
        <v>44676</v>
      </c>
      <c r="D45" s="161">
        <v>45839</v>
      </c>
      <c r="E45" s="125">
        <v>1250000</v>
      </c>
      <c r="F45" s="126">
        <v>12.1189</v>
      </c>
      <c r="G45" s="126">
        <v>12.1189</v>
      </c>
      <c r="H45" s="125">
        <v>0</v>
      </c>
      <c r="I45" s="125">
        <v>0</v>
      </c>
      <c r="J45" s="126">
        <v>0</v>
      </c>
    </row>
    <row r="46" spans="2:10">
      <c r="B46" s="161">
        <v>44679</v>
      </c>
      <c r="C46" s="161">
        <v>44680</v>
      </c>
      <c r="D46" s="162">
        <v>45839</v>
      </c>
      <c r="E46" s="125">
        <v>4000000</v>
      </c>
      <c r="F46" s="126">
        <v>12.1736</v>
      </c>
      <c r="G46" s="126">
        <v>12.174200000000001</v>
      </c>
      <c r="H46" s="125">
        <v>4000000</v>
      </c>
      <c r="I46" s="125">
        <v>2782712680.73</v>
      </c>
      <c r="J46" s="126">
        <v>100</v>
      </c>
    </row>
    <row r="47" spans="2:10">
      <c r="B47" s="161" t="s">
        <v>30</v>
      </c>
      <c r="C47" s="163" t="s">
        <v>30</v>
      </c>
      <c r="D47" s="163" t="s">
        <v>30</v>
      </c>
      <c r="E47" s="125" t="s">
        <v>30</v>
      </c>
      <c r="F47" s="126" t="s">
        <v>30</v>
      </c>
      <c r="G47" s="126" t="s">
        <v>30</v>
      </c>
      <c r="H47" s="125" t="s">
        <v>30</v>
      </c>
      <c r="I47" s="125" t="s">
        <v>30</v>
      </c>
      <c r="J47" s="126" t="s">
        <v>30</v>
      </c>
    </row>
    <row r="48" spans="2:10">
      <c r="B48" s="107" t="s">
        <v>11</v>
      </c>
      <c r="C48" s="164" t="s">
        <v>30</v>
      </c>
      <c r="D48" s="164"/>
      <c r="E48" s="109">
        <v>5900000</v>
      </c>
      <c r="F48" s="110" t="s">
        <v>30</v>
      </c>
      <c r="G48" s="110" t="s">
        <v>30</v>
      </c>
      <c r="H48" s="109">
        <v>4681181</v>
      </c>
      <c r="I48" s="109">
        <v>19188071410.299999</v>
      </c>
      <c r="J48" s="110">
        <v>79.342050847457628</v>
      </c>
    </row>
    <row r="49" spans="2:10">
      <c r="B49" s="167" t="s">
        <v>30</v>
      </c>
      <c r="C49" s="169" t="s">
        <v>30</v>
      </c>
      <c r="D49" s="167">
        <v>45792</v>
      </c>
      <c r="E49" s="121">
        <v>1250000</v>
      </c>
      <c r="F49" s="122">
        <v>5.3479551156633436</v>
      </c>
      <c r="G49" s="122">
        <v>5.3479551156633436</v>
      </c>
      <c r="H49" s="121">
        <v>1062501</v>
      </c>
      <c r="I49" s="121">
        <v>4323265397.1199999</v>
      </c>
      <c r="J49" s="122">
        <v>85.000079999999997</v>
      </c>
    </row>
    <row r="50" spans="2:10">
      <c r="B50" s="161">
        <v>44656</v>
      </c>
      <c r="C50" s="161">
        <v>44657</v>
      </c>
      <c r="D50" s="170">
        <v>45792</v>
      </c>
      <c r="E50" s="125">
        <v>625000</v>
      </c>
      <c r="F50" s="126">
        <v>5.1989999999999998</v>
      </c>
      <c r="G50" s="126">
        <v>5.1989999999999998</v>
      </c>
      <c r="H50" s="125">
        <v>500000</v>
      </c>
      <c r="I50" s="125">
        <v>2031548324.98</v>
      </c>
      <c r="J50" s="126">
        <v>80</v>
      </c>
    </row>
    <row r="51" spans="2:10">
      <c r="B51" s="161">
        <v>44670</v>
      </c>
      <c r="C51" s="161">
        <v>44671</v>
      </c>
      <c r="D51" s="162">
        <v>45792</v>
      </c>
      <c r="E51" s="125">
        <v>625000</v>
      </c>
      <c r="F51" s="126">
        <v>5.48</v>
      </c>
      <c r="G51" s="126">
        <v>5.48</v>
      </c>
      <c r="H51" s="125">
        <v>562501</v>
      </c>
      <c r="I51" s="125">
        <v>2291717072.1399999</v>
      </c>
      <c r="J51" s="126">
        <v>90.000159999999994</v>
      </c>
    </row>
    <row r="52" spans="2:10">
      <c r="B52" s="161" t="s">
        <v>30</v>
      </c>
      <c r="C52" s="163" t="s">
        <v>30</v>
      </c>
      <c r="D52" s="163" t="s">
        <v>30</v>
      </c>
      <c r="E52" s="125" t="s">
        <v>30</v>
      </c>
      <c r="F52" s="126" t="s">
        <v>30</v>
      </c>
      <c r="G52" s="126" t="s">
        <v>30</v>
      </c>
      <c r="H52" s="125" t="s">
        <v>30</v>
      </c>
      <c r="I52" s="125" t="s">
        <v>30</v>
      </c>
      <c r="J52" s="126" t="s">
        <v>30</v>
      </c>
    </row>
    <row r="53" spans="2:10">
      <c r="B53" s="167" t="s">
        <v>30</v>
      </c>
      <c r="C53" s="169" t="s">
        <v>30</v>
      </c>
      <c r="D53" s="167">
        <v>49444</v>
      </c>
      <c r="E53" s="121">
        <v>812500</v>
      </c>
      <c r="F53" s="122">
        <v>5.6595717301813764</v>
      </c>
      <c r="G53" s="122">
        <v>5.6595717301813764</v>
      </c>
      <c r="H53" s="121">
        <v>646864</v>
      </c>
      <c r="I53" s="121">
        <v>2682166635.1199999</v>
      </c>
      <c r="J53" s="122">
        <v>79.614030769230766</v>
      </c>
    </row>
    <row r="54" spans="2:10">
      <c r="B54" s="161">
        <v>44663</v>
      </c>
      <c r="C54" s="161">
        <v>44664</v>
      </c>
      <c r="D54" s="170">
        <v>49444</v>
      </c>
      <c r="E54" s="125">
        <v>150000</v>
      </c>
      <c r="F54" s="126">
        <v>5.6341999999999999</v>
      </c>
      <c r="G54" s="126">
        <v>5.6341999999999999</v>
      </c>
      <c r="H54" s="125">
        <v>150000</v>
      </c>
      <c r="I54" s="125">
        <v>620691542.07000005</v>
      </c>
      <c r="J54" s="126">
        <v>100</v>
      </c>
    </row>
    <row r="55" spans="2:10">
      <c r="B55" s="161">
        <v>44663</v>
      </c>
      <c r="C55" s="161">
        <v>44665</v>
      </c>
      <c r="D55" s="161">
        <v>49444</v>
      </c>
      <c r="E55" s="125">
        <v>37500</v>
      </c>
      <c r="F55" s="126">
        <v>5.6341999999999999</v>
      </c>
      <c r="G55" s="126">
        <v>5.6341999999999999</v>
      </c>
      <c r="H55" s="125">
        <v>37498</v>
      </c>
      <c r="I55" s="125">
        <v>155278785.83000001</v>
      </c>
      <c r="J55" s="126">
        <v>99.99466666666666</v>
      </c>
    </row>
    <row r="56" spans="2:10">
      <c r="B56" s="161">
        <v>44677</v>
      </c>
      <c r="C56" s="161">
        <v>44678</v>
      </c>
      <c r="D56" s="161">
        <v>49444</v>
      </c>
      <c r="E56" s="125">
        <v>500000</v>
      </c>
      <c r="F56" s="126">
        <v>5.6699000000000002</v>
      </c>
      <c r="G56" s="126">
        <v>5.6699000000000002</v>
      </c>
      <c r="H56" s="125">
        <v>375150</v>
      </c>
      <c r="I56" s="125">
        <v>1556595548.1199999</v>
      </c>
      <c r="J56" s="126">
        <v>75.03</v>
      </c>
    </row>
    <row r="57" spans="2:10">
      <c r="B57" s="161">
        <v>44677</v>
      </c>
      <c r="C57" s="161">
        <v>44679</v>
      </c>
      <c r="D57" s="162">
        <v>49444</v>
      </c>
      <c r="E57" s="125">
        <v>125000</v>
      </c>
      <c r="F57" s="126">
        <v>5.6699000000000002</v>
      </c>
      <c r="G57" s="126">
        <v>5.6699000000000002</v>
      </c>
      <c r="H57" s="125">
        <v>84216</v>
      </c>
      <c r="I57" s="125">
        <v>349600759.10000002</v>
      </c>
      <c r="J57" s="126">
        <v>67.372799999999998</v>
      </c>
    </row>
    <row r="58" spans="2:10">
      <c r="B58" s="161" t="s">
        <v>30</v>
      </c>
      <c r="C58" s="163" t="s">
        <v>30</v>
      </c>
      <c r="D58" s="163" t="s">
        <v>30</v>
      </c>
      <c r="E58" s="125" t="s">
        <v>30</v>
      </c>
      <c r="F58" s="126" t="s">
        <v>30</v>
      </c>
      <c r="G58" s="126" t="s">
        <v>30</v>
      </c>
      <c r="H58" s="125" t="s">
        <v>30</v>
      </c>
      <c r="I58" s="125" t="s">
        <v>30</v>
      </c>
      <c r="J58" s="126" t="s">
        <v>30</v>
      </c>
    </row>
    <row r="59" spans="2:10">
      <c r="B59" s="167" t="s">
        <v>30</v>
      </c>
      <c r="C59" s="169" t="s">
        <v>30</v>
      </c>
      <c r="D59" s="167">
        <v>53097</v>
      </c>
      <c r="E59" s="121">
        <v>375000</v>
      </c>
      <c r="F59" s="122">
        <v>5.6816565898491884</v>
      </c>
      <c r="G59" s="122">
        <v>5.6816565898491884</v>
      </c>
      <c r="H59" s="121">
        <v>300369</v>
      </c>
      <c r="I59" s="121">
        <v>1249767345.3899999</v>
      </c>
      <c r="J59" s="122">
        <v>80.098399999999998</v>
      </c>
    </row>
    <row r="60" spans="2:10">
      <c r="B60" s="161">
        <v>44656</v>
      </c>
      <c r="C60" s="170">
        <v>44657</v>
      </c>
      <c r="D60" s="170">
        <v>53097</v>
      </c>
      <c r="E60" s="125">
        <v>150000</v>
      </c>
      <c r="F60" s="126">
        <v>5.5780000000000003</v>
      </c>
      <c r="G60" s="126">
        <v>5.5780000000000003</v>
      </c>
      <c r="H60" s="125">
        <v>137100</v>
      </c>
      <c r="I60" s="125">
        <v>574514911.91999996</v>
      </c>
      <c r="J60" s="126">
        <v>91.4</v>
      </c>
    </row>
    <row r="61" spans="2:10">
      <c r="B61" s="161">
        <v>44656</v>
      </c>
      <c r="C61" s="170">
        <v>44658</v>
      </c>
      <c r="D61" s="161">
        <v>53097</v>
      </c>
      <c r="E61" s="125">
        <v>37500</v>
      </c>
      <c r="F61" s="126">
        <v>5.5780000000000003</v>
      </c>
      <c r="G61" s="126">
        <v>5.5780000000000003</v>
      </c>
      <c r="H61" s="125">
        <v>6563</v>
      </c>
      <c r="I61" s="125">
        <v>27519327.829999998</v>
      </c>
      <c r="J61" s="126">
        <v>17.501333333333331</v>
      </c>
    </row>
    <row r="62" spans="2:10">
      <c r="B62" s="161">
        <v>44670</v>
      </c>
      <c r="C62" s="170">
        <v>44671</v>
      </c>
      <c r="D62" s="161">
        <v>53097</v>
      </c>
      <c r="E62" s="125">
        <v>150000</v>
      </c>
      <c r="F62" s="126">
        <v>5.7779999999999996</v>
      </c>
      <c r="G62" s="126">
        <v>5.7779999999999996</v>
      </c>
      <c r="H62" s="125">
        <v>123350</v>
      </c>
      <c r="I62" s="125">
        <v>509779489.08999997</v>
      </c>
      <c r="J62" s="126">
        <v>82.233333333333334</v>
      </c>
    </row>
    <row r="63" spans="2:10">
      <c r="B63" s="161">
        <v>44670</v>
      </c>
      <c r="C63" s="170">
        <v>44673</v>
      </c>
      <c r="D63" s="162">
        <v>53097</v>
      </c>
      <c r="E63" s="125">
        <v>37500</v>
      </c>
      <c r="F63" s="126">
        <v>5.7779999999999996</v>
      </c>
      <c r="G63" s="126">
        <v>5.7779999999999996</v>
      </c>
      <c r="H63" s="125">
        <v>33356</v>
      </c>
      <c r="I63" s="125">
        <v>137953616.55000001</v>
      </c>
      <c r="J63" s="126">
        <v>88.949333333333342</v>
      </c>
    </row>
    <row r="64" spans="2:10">
      <c r="B64" s="161" t="s">
        <v>30</v>
      </c>
      <c r="C64" s="163" t="s">
        <v>30</v>
      </c>
      <c r="D64" s="163" t="s">
        <v>30</v>
      </c>
      <c r="E64" s="125" t="s">
        <v>30</v>
      </c>
      <c r="F64" s="126" t="s">
        <v>30</v>
      </c>
      <c r="G64" s="126" t="s">
        <v>30</v>
      </c>
      <c r="H64" s="125" t="s">
        <v>30</v>
      </c>
      <c r="I64" s="125" t="s">
        <v>30</v>
      </c>
      <c r="J64" s="126" t="s">
        <v>30</v>
      </c>
    </row>
    <row r="65" spans="2:10">
      <c r="B65" s="167" t="s">
        <v>30</v>
      </c>
      <c r="C65" s="169" t="s">
        <v>30</v>
      </c>
      <c r="D65" s="167">
        <v>48441</v>
      </c>
      <c r="E65" s="121">
        <v>750000</v>
      </c>
      <c r="F65" s="122">
        <v>5.4957634749353437</v>
      </c>
      <c r="G65" s="122">
        <v>5.4957634749353437</v>
      </c>
      <c r="H65" s="121">
        <v>661550</v>
      </c>
      <c r="I65" s="121">
        <v>2706621866.5</v>
      </c>
      <c r="J65" s="122">
        <v>88.206666666666663</v>
      </c>
    </row>
    <row r="66" spans="2:10">
      <c r="B66" s="161">
        <v>44656</v>
      </c>
      <c r="C66" s="161">
        <v>44657</v>
      </c>
      <c r="D66" s="170">
        <v>48441</v>
      </c>
      <c r="E66" s="125">
        <v>300000</v>
      </c>
      <c r="F66" s="126">
        <v>5.3997000000000002</v>
      </c>
      <c r="G66" s="126">
        <v>5.3997000000000002</v>
      </c>
      <c r="H66" s="125">
        <v>300000</v>
      </c>
      <c r="I66" s="125">
        <v>1229832484.1800001</v>
      </c>
      <c r="J66" s="126">
        <v>100</v>
      </c>
    </row>
    <row r="67" spans="2:10">
      <c r="B67" s="161">
        <v>44656</v>
      </c>
      <c r="C67" s="161">
        <v>44658</v>
      </c>
      <c r="D67" s="161">
        <v>48441</v>
      </c>
      <c r="E67" s="125">
        <v>75000</v>
      </c>
      <c r="F67" s="126">
        <v>5.3997000000000002</v>
      </c>
      <c r="G67" s="126">
        <v>5.3997000000000002</v>
      </c>
      <c r="H67" s="125">
        <v>30399</v>
      </c>
      <c r="I67" s="125">
        <v>124696289.06999999</v>
      </c>
      <c r="J67" s="126">
        <v>40.532000000000004</v>
      </c>
    </row>
    <row r="68" spans="2:10">
      <c r="B68" s="161">
        <v>44670</v>
      </c>
      <c r="C68" s="161">
        <v>44671</v>
      </c>
      <c r="D68" s="161">
        <v>48441</v>
      </c>
      <c r="E68" s="125">
        <v>300000</v>
      </c>
      <c r="F68" s="126">
        <v>5.5919999999999996</v>
      </c>
      <c r="G68" s="126">
        <v>5.5919999999999996</v>
      </c>
      <c r="H68" s="125">
        <v>300000</v>
      </c>
      <c r="I68" s="125">
        <v>1224820172.6500001</v>
      </c>
      <c r="J68" s="126">
        <v>100</v>
      </c>
    </row>
    <row r="69" spans="2:10">
      <c r="B69" s="161">
        <v>44670</v>
      </c>
      <c r="C69" s="161">
        <v>44673</v>
      </c>
      <c r="D69" s="162">
        <v>48441</v>
      </c>
      <c r="E69" s="125">
        <v>75000</v>
      </c>
      <c r="F69" s="126">
        <v>5.5919999999999996</v>
      </c>
      <c r="G69" s="126">
        <v>5.5919999999999996</v>
      </c>
      <c r="H69" s="125">
        <v>31151</v>
      </c>
      <c r="I69" s="125">
        <v>127272920.59999999</v>
      </c>
      <c r="J69" s="126">
        <v>41.534666666666666</v>
      </c>
    </row>
    <row r="70" spans="2:10">
      <c r="B70" s="161" t="s">
        <v>30</v>
      </c>
      <c r="C70" s="163" t="s">
        <v>30</v>
      </c>
      <c r="D70" s="163" t="s">
        <v>30</v>
      </c>
      <c r="E70" s="125" t="s">
        <v>30</v>
      </c>
      <c r="F70" s="126" t="s">
        <v>30</v>
      </c>
      <c r="G70" s="126" t="s">
        <v>30</v>
      </c>
      <c r="H70" s="125" t="s">
        <v>30</v>
      </c>
      <c r="I70" s="125" t="s">
        <v>30</v>
      </c>
      <c r="J70" s="126" t="s">
        <v>30</v>
      </c>
    </row>
    <row r="71" spans="2:10">
      <c r="B71" s="167" t="s">
        <v>30</v>
      </c>
      <c r="C71" s="169" t="s">
        <v>30</v>
      </c>
      <c r="D71" s="167">
        <v>46522</v>
      </c>
      <c r="E71" s="121">
        <v>2187500</v>
      </c>
      <c r="F71" s="122">
        <v>5.5091178002667034</v>
      </c>
      <c r="G71" s="122">
        <v>5.5091178002667034</v>
      </c>
      <c r="H71" s="121">
        <v>1583600</v>
      </c>
      <c r="I71" s="121">
        <v>6487047456.6099997</v>
      </c>
      <c r="J71" s="122">
        <v>72.393142857142863</v>
      </c>
    </row>
    <row r="72" spans="2:10">
      <c r="B72" s="161">
        <v>44663</v>
      </c>
      <c r="C72" s="161">
        <v>44664</v>
      </c>
      <c r="D72" s="170">
        <v>46522</v>
      </c>
      <c r="E72" s="125">
        <v>1250000</v>
      </c>
      <c r="F72" s="126">
        <v>5.5086000000000004</v>
      </c>
      <c r="G72" s="126">
        <v>5.5086000000000004</v>
      </c>
      <c r="H72" s="125">
        <v>1000000</v>
      </c>
      <c r="I72" s="125">
        <v>4087765382.9299998</v>
      </c>
      <c r="J72" s="126">
        <v>80</v>
      </c>
    </row>
    <row r="73" spans="2:10">
      <c r="B73" s="161">
        <v>44677</v>
      </c>
      <c r="C73" s="161">
        <v>44678</v>
      </c>
      <c r="D73" s="162">
        <v>46522</v>
      </c>
      <c r="E73" s="125">
        <v>937500</v>
      </c>
      <c r="F73" s="126">
        <v>5.51</v>
      </c>
      <c r="G73" s="126">
        <v>5.51</v>
      </c>
      <c r="H73" s="125">
        <v>583600</v>
      </c>
      <c r="I73" s="125">
        <v>2399282073.6799998</v>
      </c>
      <c r="J73" s="126">
        <v>62.250666666666667</v>
      </c>
    </row>
    <row r="74" spans="2:10">
      <c r="B74" s="161" t="s">
        <v>30</v>
      </c>
      <c r="C74" s="163" t="s">
        <v>30</v>
      </c>
      <c r="D74" s="163" t="s">
        <v>30</v>
      </c>
      <c r="E74" s="125" t="s">
        <v>30</v>
      </c>
      <c r="F74" s="126" t="s">
        <v>30</v>
      </c>
      <c r="G74" s="126" t="s">
        <v>30</v>
      </c>
      <c r="H74" s="125" t="s">
        <v>30</v>
      </c>
      <c r="I74" s="125" t="s">
        <v>30</v>
      </c>
      <c r="J74" s="126" t="s">
        <v>30</v>
      </c>
    </row>
    <row r="75" spans="2:10">
      <c r="B75" s="167" t="s">
        <v>30</v>
      </c>
      <c r="C75" s="169" t="s">
        <v>30</v>
      </c>
      <c r="D75" s="167">
        <v>58668</v>
      </c>
      <c r="E75" s="121">
        <v>525000</v>
      </c>
      <c r="F75" s="122">
        <v>5.7940080607654663</v>
      </c>
      <c r="G75" s="122">
        <v>5.7940080607654663</v>
      </c>
      <c r="H75" s="121">
        <v>426297</v>
      </c>
      <c r="I75" s="121">
        <v>1739202709.5599999</v>
      </c>
      <c r="J75" s="122">
        <v>81.19942857142857</v>
      </c>
    </row>
    <row r="76" spans="2:10">
      <c r="B76" s="161">
        <v>44663</v>
      </c>
      <c r="C76" s="161">
        <v>44664</v>
      </c>
      <c r="D76" s="170">
        <v>58668</v>
      </c>
      <c r="E76" s="125">
        <v>300000</v>
      </c>
      <c r="F76" s="126">
        <v>5.7880000000000003</v>
      </c>
      <c r="G76" s="126">
        <v>5.7880000000000003</v>
      </c>
      <c r="H76" s="125">
        <v>300000</v>
      </c>
      <c r="I76" s="125">
        <v>1224002604.8499999</v>
      </c>
      <c r="J76" s="126">
        <v>100</v>
      </c>
    </row>
    <row r="77" spans="2:10">
      <c r="B77" s="161">
        <v>44663</v>
      </c>
      <c r="C77" s="161">
        <v>44665</v>
      </c>
      <c r="D77" s="161">
        <v>58668</v>
      </c>
      <c r="E77" s="125">
        <v>75000</v>
      </c>
      <c r="F77" s="126">
        <v>5.7880000000000003</v>
      </c>
      <c r="G77" s="126">
        <v>5.7880000000000003</v>
      </c>
      <c r="H77" s="125">
        <v>74997</v>
      </c>
      <c r="I77" s="125">
        <v>306215393.45999998</v>
      </c>
      <c r="J77" s="126">
        <v>99.995999999999995</v>
      </c>
    </row>
    <row r="78" spans="2:10">
      <c r="B78" s="161">
        <v>44677</v>
      </c>
      <c r="C78" s="161">
        <v>44678</v>
      </c>
      <c r="D78" s="162">
        <v>58668</v>
      </c>
      <c r="E78" s="125">
        <v>150000</v>
      </c>
      <c r="F78" s="126">
        <v>5.8380000000000001</v>
      </c>
      <c r="G78" s="126">
        <v>5.8380000000000001</v>
      </c>
      <c r="H78" s="125">
        <v>51300</v>
      </c>
      <c r="I78" s="125">
        <v>208984711.25</v>
      </c>
      <c r="J78" s="126">
        <v>34.200000000000003</v>
      </c>
    </row>
    <row r="79" spans="2:10">
      <c r="B79" s="161" t="s">
        <v>30</v>
      </c>
      <c r="C79" s="163" t="s">
        <v>30</v>
      </c>
      <c r="D79" s="163" t="s">
        <v>30</v>
      </c>
      <c r="E79" s="125" t="s">
        <v>30</v>
      </c>
      <c r="F79" s="126" t="s">
        <v>30</v>
      </c>
      <c r="G79" s="126" t="s">
        <v>30</v>
      </c>
      <c r="H79" s="125" t="s">
        <v>30</v>
      </c>
      <c r="I79" s="125" t="s">
        <v>30</v>
      </c>
      <c r="J79" s="126" t="s">
        <v>30</v>
      </c>
    </row>
    <row r="80" spans="2:10">
      <c r="B80" s="107" t="s">
        <v>12</v>
      </c>
      <c r="C80" s="164" t="s">
        <v>30</v>
      </c>
      <c r="D80" s="164"/>
      <c r="E80" s="109">
        <v>1987500</v>
      </c>
      <c r="F80" s="110" t="s">
        <v>30</v>
      </c>
      <c r="G80" s="110" t="s">
        <v>30</v>
      </c>
      <c r="H80" s="109">
        <v>954996</v>
      </c>
      <c r="I80" s="109">
        <v>879452538.26999998</v>
      </c>
      <c r="J80" s="110">
        <v>48.05011320754717</v>
      </c>
    </row>
    <row r="81" spans="2:10">
      <c r="B81" s="167" t="s">
        <v>30</v>
      </c>
      <c r="C81" s="169" t="s">
        <v>30</v>
      </c>
      <c r="D81" s="167">
        <v>47119</v>
      </c>
      <c r="E81" s="121">
        <v>1125000</v>
      </c>
      <c r="F81" s="122">
        <v>11.961853699376118</v>
      </c>
      <c r="G81" s="122">
        <v>11.964354720830116</v>
      </c>
      <c r="H81" s="121">
        <v>308500</v>
      </c>
      <c r="I81" s="121">
        <v>291225092.24000001</v>
      </c>
      <c r="J81" s="122">
        <v>27.422222222222221</v>
      </c>
    </row>
    <row r="82" spans="2:10">
      <c r="B82" s="161">
        <v>44651</v>
      </c>
      <c r="C82" s="161">
        <v>44652</v>
      </c>
      <c r="D82" s="170">
        <v>47119</v>
      </c>
      <c r="E82" s="125">
        <v>300000</v>
      </c>
      <c r="F82" s="126">
        <v>11.5434</v>
      </c>
      <c r="G82" s="126">
        <v>11.546900000000001</v>
      </c>
      <c r="H82" s="125">
        <v>80000</v>
      </c>
      <c r="I82" s="125">
        <v>76620519.549999997</v>
      </c>
      <c r="J82" s="126">
        <v>26.666666666666668</v>
      </c>
    </row>
    <row r="83" spans="2:10">
      <c r="B83" s="161">
        <v>44658</v>
      </c>
      <c r="C83" s="161">
        <v>44659</v>
      </c>
      <c r="D83" s="161">
        <v>47119</v>
      </c>
      <c r="E83" s="125">
        <v>300000</v>
      </c>
      <c r="F83" s="126">
        <v>0</v>
      </c>
      <c r="G83" s="126">
        <v>0</v>
      </c>
      <c r="H83" s="125">
        <v>0</v>
      </c>
      <c r="I83" s="125">
        <v>0</v>
      </c>
      <c r="J83" s="126">
        <v>0</v>
      </c>
    </row>
    <row r="84" spans="2:10">
      <c r="B84" s="161">
        <v>44665</v>
      </c>
      <c r="C84" s="161">
        <v>44669</v>
      </c>
      <c r="D84" s="161">
        <v>47119</v>
      </c>
      <c r="E84" s="125">
        <v>150000</v>
      </c>
      <c r="F84" s="126">
        <v>12.102499999999999</v>
      </c>
      <c r="G84" s="126">
        <v>12.105</v>
      </c>
      <c r="H84" s="125">
        <v>100000</v>
      </c>
      <c r="I84" s="125">
        <v>93892924.900000006</v>
      </c>
      <c r="J84" s="126">
        <v>66.666666666666657</v>
      </c>
    </row>
    <row r="85" spans="2:10">
      <c r="B85" s="161">
        <v>44665</v>
      </c>
      <c r="C85" s="161">
        <v>44670</v>
      </c>
      <c r="D85" s="161">
        <v>47119</v>
      </c>
      <c r="E85" s="125">
        <v>37500</v>
      </c>
      <c r="F85" s="126">
        <v>12.102499999999999</v>
      </c>
      <c r="G85" s="126">
        <v>12.102499999999999</v>
      </c>
      <c r="H85" s="125">
        <v>28500</v>
      </c>
      <c r="I85" s="125">
        <v>26771617.390000001</v>
      </c>
      <c r="J85" s="126">
        <v>76</v>
      </c>
    </row>
    <row r="86" spans="2:10">
      <c r="B86" s="161">
        <v>44671</v>
      </c>
      <c r="C86" s="161">
        <v>44673</v>
      </c>
      <c r="D86" s="161">
        <v>47119</v>
      </c>
      <c r="E86" s="125">
        <v>150000</v>
      </c>
      <c r="F86" s="126">
        <v>12.1225</v>
      </c>
      <c r="G86" s="126">
        <v>12.1249</v>
      </c>
      <c r="H86" s="125">
        <v>100000</v>
      </c>
      <c r="I86" s="125">
        <v>93940030.400000006</v>
      </c>
      <c r="J86" s="126">
        <v>66.666666666666657</v>
      </c>
    </row>
    <row r="87" spans="2:10">
      <c r="B87" s="161">
        <v>44671</v>
      </c>
      <c r="C87" s="161">
        <v>44676</v>
      </c>
      <c r="D87" s="161">
        <v>47119</v>
      </c>
      <c r="E87" s="125">
        <v>37500</v>
      </c>
      <c r="F87" s="126">
        <v>12.1225</v>
      </c>
      <c r="G87" s="126">
        <v>12.1225</v>
      </c>
      <c r="H87" s="125">
        <v>0</v>
      </c>
      <c r="I87" s="125">
        <v>0</v>
      </c>
      <c r="J87" s="126">
        <v>0</v>
      </c>
    </row>
    <row r="88" spans="2:10">
      <c r="B88" s="161">
        <v>44679</v>
      </c>
      <c r="C88" s="161">
        <v>44680</v>
      </c>
      <c r="D88" s="162">
        <v>47119</v>
      </c>
      <c r="E88" s="125">
        <v>150000</v>
      </c>
      <c r="F88" s="126">
        <v>0</v>
      </c>
      <c r="G88" s="126">
        <v>0</v>
      </c>
      <c r="H88" s="125">
        <v>0</v>
      </c>
      <c r="I88" s="125">
        <v>0</v>
      </c>
      <c r="J88" s="126">
        <v>0</v>
      </c>
    </row>
    <row r="89" spans="2:10">
      <c r="B89" s="161" t="s">
        <v>30</v>
      </c>
      <c r="C89" s="163" t="s">
        <v>30</v>
      </c>
      <c r="D89" s="163" t="s">
        <v>30</v>
      </c>
      <c r="E89" s="125" t="s">
        <v>30</v>
      </c>
      <c r="F89" s="126" t="s">
        <v>30</v>
      </c>
      <c r="G89" s="126" t="s">
        <v>30</v>
      </c>
      <c r="H89" s="125" t="s">
        <v>30</v>
      </c>
      <c r="I89" s="125" t="s">
        <v>30</v>
      </c>
      <c r="J89" s="126" t="s">
        <v>30</v>
      </c>
    </row>
    <row r="90" spans="2:10">
      <c r="B90" s="167" t="s">
        <v>30</v>
      </c>
      <c r="C90" s="169" t="s">
        <v>30</v>
      </c>
      <c r="D90" s="167">
        <v>48580</v>
      </c>
      <c r="E90" s="121">
        <v>862500</v>
      </c>
      <c r="F90" s="122">
        <v>12.107675280779105</v>
      </c>
      <c r="G90" s="122">
        <v>12.11819386247455</v>
      </c>
      <c r="H90" s="121">
        <v>646496</v>
      </c>
      <c r="I90" s="121">
        <v>588227446.02999997</v>
      </c>
      <c r="J90" s="122">
        <v>74.956057971014488</v>
      </c>
    </row>
    <row r="91" spans="2:10">
      <c r="B91" s="161">
        <v>44651</v>
      </c>
      <c r="C91" s="161">
        <v>44652</v>
      </c>
      <c r="D91" s="170">
        <v>48580</v>
      </c>
      <c r="E91" s="125">
        <v>150000</v>
      </c>
      <c r="F91" s="126">
        <v>11.6875</v>
      </c>
      <c r="G91" s="126">
        <v>11.7049</v>
      </c>
      <c r="H91" s="125">
        <v>96000</v>
      </c>
      <c r="I91" s="125">
        <v>89079596.920000002</v>
      </c>
      <c r="J91" s="126">
        <v>64</v>
      </c>
    </row>
    <row r="92" spans="2:10">
      <c r="B92" s="161">
        <v>44651</v>
      </c>
      <c r="C92" s="161">
        <v>44655</v>
      </c>
      <c r="D92" s="161">
        <v>48580</v>
      </c>
      <c r="E92" s="125">
        <v>37500</v>
      </c>
      <c r="F92" s="126">
        <v>11.6875</v>
      </c>
      <c r="G92" s="126">
        <v>11.6875</v>
      </c>
      <c r="H92" s="125">
        <v>37496</v>
      </c>
      <c r="I92" s="125">
        <v>34808257.689999998</v>
      </c>
      <c r="J92" s="126">
        <v>99.989333333333335</v>
      </c>
    </row>
    <row r="93" spans="2:10">
      <c r="B93" s="161">
        <v>44658</v>
      </c>
      <c r="C93" s="161">
        <v>44659</v>
      </c>
      <c r="D93" s="161">
        <v>48580</v>
      </c>
      <c r="E93" s="125">
        <v>150000</v>
      </c>
      <c r="F93" s="126">
        <v>11.5489</v>
      </c>
      <c r="G93" s="126">
        <v>11.5489</v>
      </c>
      <c r="H93" s="125">
        <v>50000</v>
      </c>
      <c r="I93" s="125">
        <v>46872500.049999997</v>
      </c>
      <c r="J93" s="126">
        <v>33.333333333333329</v>
      </c>
    </row>
    <row r="94" spans="2:10">
      <c r="B94" s="161">
        <v>44665</v>
      </c>
      <c r="C94" s="161">
        <v>44669</v>
      </c>
      <c r="D94" s="161">
        <v>48580</v>
      </c>
      <c r="E94" s="125">
        <v>150000</v>
      </c>
      <c r="F94" s="126">
        <v>12.175599999999999</v>
      </c>
      <c r="G94" s="126">
        <v>12.178900000000001</v>
      </c>
      <c r="H94" s="125">
        <v>150000</v>
      </c>
      <c r="I94" s="125">
        <v>135943652.19999999</v>
      </c>
      <c r="J94" s="126">
        <v>100</v>
      </c>
    </row>
    <row r="95" spans="2:10">
      <c r="B95" s="161">
        <v>44665</v>
      </c>
      <c r="C95" s="161">
        <v>44670</v>
      </c>
      <c r="D95" s="161">
        <v>48580</v>
      </c>
      <c r="E95" s="125">
        <v>37500</v>
      </c>
      <c r="F95" s="126">
        <v>12.175599999999999</v>
      </c>
      <c r="G95" s="126">
        <v>12.175599999999999</v>
      </c>
      <c r="H95" s="125">
        <v>13000</v>
      </c>
      <c r="I95" s="125">
        <v>11787200.619999999</v>
      </c>
      <c r="J95" s="126">
        <v>34.666666666666671</v>
      </c>
    </row>
    <row r="96" spans="2:10">
      <c r="B96" s="161">
        <v>44671</v>
      </c>
      <c r="C96" s="161">
        <v>44673</v>
      </c>
      <c r="D96" s="161">
        <v>48580</v>
      </c>
      <c r="E96" s="125">
        <v>150000</v>
      </c>
      <c r="F96" s="126">
        <v>12.2719</v>
      </c>
      <c r="G96" s="126">
        <v>12.2949</v>
      </c>
      <c r="H96" s="125">
        <v>150000</v>
      </c>
      <c r="I96" s="125">
        <v>135388633.30000001</v>
      </c>
      <c r="J96" s="126">
        <v>100</v>
      </c>
    </row>
    <row r="97" spans="2:10">
      <c r="B97" s="161">
        <v>44671</v>
      </c>
      <c r="C97" s="161">
        <v>44676</v>
      </c>
      <c r="D97" s="161">
        <v>48580</v>
      </c>
      <c r="E97" s="125">
        <v>37500</v>
      </c>
      <c r="F97" s="126">
        <v>12.2719</v>
      </c>
      <c r="G97" s="126">
        <v>12.2719</v>
      </c>
      <c r="H97" s="125">
        <v>0</v>
      </c>
      <c r="I97" s="125">
        <v>0</v>
      </c>
      <c r="J97" s="126">
        <v>0</v>
      </c>
    </row>
    <row r="98" spans="2:10">
      <c r="B98" s="161">
        <v>44679</v>
      </c>
      <c r="C98" s="161">
        <v>44680</v>
      </c>
      <c r="D98" s="162">
        <v>48580</v>
      </c>
      <c r="E98" s="125">
        <v>150000</v>
      </c>
      <c r="F98" s="126">
        <v>12.4499</v>
      </c>
      <c r="G98" s="126">
        <v>12.4579</v>
      </c>
      <c r="H98" s="125">
        <v>150000</v>
      </c>
      <c r="I98" s="125">
        <v>134347605.25</v>
      </c>
      <c r="J98" s="126">
        <v>100</v>
      </c>
    </row>
    <row r="99" spans="2:10">
      <c r="B99" s="161" t="s">
        <v>30</v>
      </c>
      <c r="C99" s="163" t="s">
        <v>30</v>
      </c>
      <c r="D99" s="163" t="s">
        <v>30</v>
      </c>
      <c r="E99" s="125" t="s">
        <v>30</v>
      </c>
      <c r="F99" s="126" t="s">
        <v>30</v>
      </c>
      <c r="G99" s="126" t="s">
        <v>30</v>
      </c>
      <c r="H99" s="125" t="s">
        <v>30</v>
      </c>
      <c r="I99" s="125" t="s">
        <v>30</v>
      </c>
      <c r="J99" s="126" t="s">
        <v>30</v>
      </c>
    </row>
    <row r="100" spans="2:10">
      <c r="B100" s="145" t="s">
        <v>31</v>
      </c>
      <c r="C100" s="168" t="s">
        <v>30</v>
      </c>
      <c r="D100" s="168"/>
      <c r="E100" s="142">
        <v>83062500</v>
      </c>
      <c r="F100" s="142"/>
      <c r="G100" s="142"/>
      <c r="H100" s="142">
        <v>73638078</v>
      </c>
      <c r="I100" s="142">
        <v>85505066693.770004</v>
      </c>
      <c r="J100" s="142">
        <v>88.653818510158004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/>
  <dimension ref="B1:J100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42578125" style="83" bestFit="1" customWidth="1"/>
    <col min="5" max="5" width="12.85546875" style="82" bestFit="1" customWidth="1"/>
    <col min="6" max="6" width="12" style="82" bestFit="1" customWidth="1"/>
    <col min="7" max="7" width="13.7109375" style="82" bestFit="1" customWidth="1"/>
    <col min="8" max="8" width="12.85546875" style="82" bestFit="1" customWidth="1"/>
    <col min="9" max="9" width="17.5703125" style="82" bestFit="1" customWidth="1"/>
    <col min="10" max="10" width="17.7109375" style="82" bestFit="1" customWidth="1"/>
    <col min="11" max="16384" width="9.140625" style="82"/>
  </cols>
  <sheetData>
    <row r="1" spans="2:10">
      <c r="B1" s="81" t="s">
        <v>42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7" t="s">
        <v>9</v>
      </c>
      <c r="C5" s="164" t="s">
        <v>30</v>
      </c>
      <c r="D5" s="166"/>
      <c r="E5" s="109">
        <v>3437500</v>
      </c>
      <c r="F5" s="110" t="s">
        <v>30</v>
      </c>
      <c r="G5" s="144" t="s">
        <v>30</v>
      </c>
      <c r="H5" s="109">
        <v>2396916</v>
      </c>
      <c r="I5" s="109">
        <v>27632896031.619999</v>
      </c>
      <c r="J5" s="110">
        <v>69.728465454545457</v>
      </c>
    </row>
    <row r="6" spans="2:10">
      <c r="B6" s="167" t="s">
        <v>30</v>
      </c>
      <c r="C6" s="169" t="s">
        <v>30</v>
      </c>
      <c r="D6" s="167">
        <v>46997</v>
      </c>
      <c r="E6" s="121">
        <v>3437500</v>
      </c>
      <c r="F6" s="122">
        <v>0.18046086363204153</v>
      </c>
      <c r="G6" s="122">
        <v>0.18046086363204153</v>
      </c>
      <c r="H6" s="121">
        <v>2396916</v>
      </c>
      <c r="I6" s="121">
        <v>27632896031.619999</v>
      </c>
      <c r="J6" s="122">
        <v>69.728465454545457</v>
      </c>
    </row>
    <row r="7" spans="2:10">
      <c r="B7" s="161">
        <v>44684</v>
      </c>
      <c r="C7" s="161">
        <v>44685</v>
      </c>
      <c r="D7" s="161">
        <v>46997</v>
      </c>
      <c r="E7" s="125">
        <v>625000</v>
      </c>
      <c r="F7" s="126">
        <v>0.19700000000000001</v>
      </c>
      <c r="G7" s="171">
        <v>0.19700000000000001</v>
      </c>
      <c r="H7" s="125">
        <v>454791</v>
      </c>
      <c r="I7" s="125">
        <v>5217695112.0500002</v>
      </c>
      <c r="J7" s="126">
        <v>72.766559999999998</v>
      </c>
    </row>
    <row r="8" spans="2:10">
      <c r="B8" s="161">
        <v>44691</v>
      </c>
      <c r="C8" s="161">
        <v>44692</v>
      </c>
      <c r="D8" s="161">
        <v>46997</v>
      </c>
      <c r="E8" s="125">
        <v>625000</v>
      </c>
      <c r="F8" s="126">
        <v>0.183</v>
      </c>
      <c r="G8" s="171">
        <v>0.183</v>
      </c>
      <c r="H8" s="125">
        <v>614743</v>
      </c>
      <c r="I8" s="125">
        <v>7075718751.1399994</v>
      </c>
      <c r="J8" s="126">
        <v>98.358879999999999</v>
      </c>
    </row>
    <row r="9" spans="2:10">
      <c r="B9" s="161">
        <v>44698</v>
      </c>
      <c r="C9" s="161">
        <v>44699</v>
      </c>
      <c r="D9" s="161">
        <v>46997</v>
      </c>
      <c r="E9" s="125">
        <v>1250000</v>
      </c>
      <c r="F9" s="126">
        <v>0.17429999999999998</v>
      </c>
      <c r="G9" s="171">
        <v>0.17429999999999998</v>
      </c>
      <c r="H9" s="125">
        <v>765263</v>
      </c>
      <c r="I9" s="125">
        <v>8834196855.5900002</v>
      </c>
      <c r="J9" s="126">
        <v>61.221040000000002</v>
      </c>
    </row>
    <row r="10" spans="2:10">
      <c r="B10" s="161">
        <v>44705</v>
      </c>
      <c r="C10" s="161">
        <v>44706</v>
      </c>
      <c r="D10" s="162">
        <v>46997</v>
      </c>
      <c r="E10" s="125">
        <v>937500</v>
      </c>
      <c r="F10" s="126">
        <v>0.17280000000000001</v>
      </c>
      <c r="G10" s="171">
        <v>0.17280000000000001</v>
      </c>
      <c r="H10" s="125">
        <v>562119</v>
      </c>
      <c r="I10" s="125">
        <v>6505285312.8400002</v>
      </c>
      <c r="J10" s="126">
        <v>59.959359999999997</v>
      </c>
    </row>
    <row r="11" spans="2:10">
      <c r="B11" s="161" t="s">
        <v>30</v>
      </c>
      <c r="C11" s="163" t="s">
        <v>30</v>
      </c>
      <c r="D11" s="161" t="s">
        <v>30</v>
      </c>
      <c r="E11" s="125" t="s">
        <v>30</v>
      </c>
      <c r="F11" s="126" t="s">
        <v>30</v>
      </c>
      <c r="G11" s="171" t="s">
        <v>30</v>
      </c>
      <c r="H11" s="125" t="s">
        <v>30</v>
      </c>
      <c r="I11" s="125" t="s">
        <v>30</v>
      </c>
      <c r="J11" s="126" t="s">
        <v>30</v>
      </c>
    </row>
    <row r="12" spans="2:10">
      <c r="B12" s="107" t="s">
        <v>10</v>
      </c>
      <c r="C12" s="164" t="s">
        <v>30</v>
      </c>
      <c r="D12" s="166"/>
      <c r="E12" s="109">
        <v>50500000</v>
      </c>
      <c r="F12" s="110" t="s">
        <v>30</v>
      </c>
      <c r="G12" s="144" t="s">
        <v>30</v>
      </c>
      <c r="H12" s="109">
        <v>43909078</v>
      </c>
      <c r="I12" s="109">
        <v>33258448534.179996</v>
      </c>
      <c r="J12" s="110">
        <v>86.948669306930697</v>
      </c>
    </row>
    <row r="13" spans="2:10">
      <c r="B13" s="167" t="s">
        <v>30</v>
      </c>
      <c r="C13" s="169" t="s">
        <v>30</v>
      </c>
      <c r="D13" s="167">
        <v>44835</v>
      </c>
      <c r="E13" s="121">
        <v>2500000</v>
      </c>
      <c r="F13" s="122">
        <v>13.141460975163113</v>
      </c>
      <c r="G13" s="122">
        <v>13.144088781593537</v>
      </c>
      <c r="H13" s="121">
        <v>2050000</v>
      </c>
      <c r="I13" s="121">
        <v>1953093392.1200001</v>
      </c>
      <c r="J13" s="122">
        <v>82</v>
      </c>
    </row>
    <row r="14" spans="2:10">
      <c r="B14" s="161">
        <v>44686</v>
      </c>
      <c r="C14" s="161">
        <v>44687</v>
      </c>
      <c r="D14" s="161">
        <v>44835</v>
      </c>
      <c r="E14" s="125">
        <v>1000000</v>
      </c>
      <c r="F14" s="126">
        <v>13.1084</v>
      </c>
      <c r="G14" s="171">
        <v>13.113799999999999</v>
      </c>
      <c r="H14" s="125">
        <v>1000000</v>
      </c>
      <c r="I14" s="125">
        <v>950435439.82000005</v>
      </c>
      <c r="J14" s="126">
        <v>100</v>
      </c>
    </row>
    <row r="15" spans="2:10">
      <c r="B15" s="161">
        <v>44686</v>
      </c>
      <c r="C15" s="161">
        <v>44690</v>
      </c>
      <c r="D15" s="161">
        <v>44835</v>
      </c>
      <c r="E15" s="125">
        <v>250000</v>
      </c>
      <c r="F15" s="126">
        <v>13.1084</v>
      </c>
      <c r="G15" s="171">
        <v>13.1084</v>
      </c>
      <c r="H15" s="125">
        <v>0</v>
      </c>
      <c r="I15" s="125">
        <v>0</v>
      </c>
      <c r="J15" s="126">
        <v>0</v>
      </c>
    </row>
    <row r="16" spans="2:10">
      <c r="B16" s="161">
        <v>44700</v>
      </c>
      <c r="C16" s="161">
        <v>44701</v>
      </c>
      <c r="D16" s="161">
        <v>44835</v>
      </c>
      <c r="E16" s="125">
        <v>1000000</v>
      </c>
      <c r="F16" s="126">
        <v>13.172800000000001</v>
      </c>
      <c r="G16" s="171">
        <v>13.172800000000001</v>
      </c>
      <c r="H16" s="125">
        <v>1000000</v>
      </c>
      <c r="I16" s="125">
        <v>954890000</v>
      </c>
      <c r="J16" s="126">
        <v>100</v>
      </c>
    </row>
    <row r="17" spans="2:10">
      <c r="B17" s="161">
        <v>44700</v>
      </c>
      <c r="C17" s="161">
        <v>44704</v>
      </c>
      <c r="D17" s="162">
        <v>44835</v>
      </c>
      <c r="E17" s="125">
        <v>250000</v>
      </c>
      <c r="F17" s="126">
        <v>13.172800000000001</v>
      </c>
      <c r="G17" s="171">
        <v>13.172800000000001</v>
      </c>
      <c r="H17" s="125">
        <v>50000</v>
      </c>
      <c r="I17" s="125">
        <v>47767952.299999997</v>
      </c>
      <c r="J17" s="126">
        <v>20</v>
      </c>
    </row>
    <row r="18" spans="2:10">
      <c r="B18" s="161" t="s">
        <v>30</v>
      </c>
      <c r="C18" s="163" t="s">
        <v>30</v>
      </c>
      <c r="D18" s="161" t="s">
        <v>30</v>
      </c>
      <c r="E18" s="125" t="s">
        <v>30</v>
      </c>
      <c r="F18" s="126" t="s">
        <v>30</v>
      </c>
      <c r="G18" s="171" t="s">
        <v>30</v>
      </c>
      <c r="H18" s="125" t="s">
        <v>30</v>
      </c>
      <c r="I18" s="125" t="s">
        <v>30</v>
      </c>
      <c r="J18" s="126" t="s">
        <v>30</v>
      </c>
    </row>
    <row r="19" spans="2:10">
      <c r="B19" s="167" t="s">
        <v>30</v>
      </c>
      <c r="C19" s="169" t="s">
        <v>30</v>
      </c>
      <c r="D19" s="167">
        <v>45017</v>
      </c>
      <c r="E19" s="121">
        <v>2750000</v>
      </c>
      <c r="F19" s="122">
        <v>13.436434153196135</v>
      </c>
      <c r="G19" s="122">
        <v>13.440286598451378</v>
      </c>
      <c r="H19" s="121">
        <v>2210000</v>
      </c>
      <c r="I19" s="121">
        <v>1981228445.4100001</v>
      </c>
      <c r="J19" s="122">
        <v>80.36363636363636</v>
      </c>
    </row>
    <row r="20" spans="2:10">
      <c r="B20" s="161">
        <v>44679</v>
      </c>
      <c r="C20" s="161">
        <v>44683</v>
      </c>
      <c r="D20" s="161">
        <v>45017</v>
      </c>
      <c r="E20" s="125">
        <v>250000</v>
      </c>
      <c r="F20" s="126">
        <v>13.0709</v>
      </c>
      <c r="G20" s="171">
        <v>13.0709</v>
      </c>
      <c r="H20" s="125">
        <v>0</v>
      </c>
      <c r="I20" s="125">
        <v>0</v>
      </c>
      <c r="J20" s="126">
        <v>0</v>
      </c>
    </row>
    <row r="21" spans="2:10">
      <c r="B21" s="161">
        <v>44693</v>
      </c>
      <c r="C21" s="161">
        <v>44694</v>
      </c>
      <c r="D21" s="161">
        <v>45017</v>
      </c>
      <c r="E21" s="125">
        <v>1000000</v>
      </c>
      <c r="F21" s="126">
        <v>13.4383</v>
      </c>
      <c r="G21" s="171">
        <v>13.439299999999999</v>
      </c>
      <c r="H21" s="125">
        <v>1000000</v>
      </c>
      <c r="I21" s="125">
        <v>893972927</v>
      </c>
      <c r="J21" s="126">
        <v>100</v>
      </c>
    </row>
    <row r="22" spans="2:10">
      <c r="B22" s="161">
        <v>44693</v>
      </c>
      <c r="C22" s="161">
        <v>44697</v>
      </c>
      <c r="D22" s="161">
        <v>45017</v>
      </c>
      <c r="E22" s="125">
        <v>250000</v>
      </c>
      <c r="F22" s="126">
        <v>13.4383</v>
      </c>
      <c r="G22" s="171">
        <v>13.4383</v>
      </c>
      <c r="H22" s="125">
        <v>0</v>
      </c>
      <c r="I22" s="125">
        <v>0</v>
      </c>
      <c r="J22" s="126">
        <v>0</v>
      </c>
    </row>
    <row r="23" spans="2:10">
      <c r="B23" s="161">
        <v>44707</v>
      </c>
      <c r="C23" s="161">
        <v>44708</v>
      </c>
      <c r="D23" s="161">
        <v>45017</v>
      </c>
      <c r="E23" s="125">
        <v>1000000</v>
      </c>
      <c r="F23" s="126">
        <v>13.434900000000001</v>
      </c>
      <c r="G23" s="171">
        <v>13.442399999999999</v>
      </c>
      <c r="H23" s="125">
        <v>1000000</v>
      </c>
      <c r="I23" s="125">
        <v>898480159.61000001</v>
      </c>
      <c r="J23" s="126">
        <v>100</v>
      </c>
    </row>
    <row r="24" spans="2:10">
      <c r="B24" s="161">
        <v>44707</v>
      </c>
      <c r="C24" s="161">
        <v>44711</v>
      </c>
      <c r="D24" s="162">
        <v>45017</v>
      </c>
      <c r="E24" s="125">
        <v>250000</v>
      </c>
      <c r="F24" s="126">
        <v>13.434900000000001</v>
      </c>
      <c r="G24" s="171">
        <v>13.434900000000001</v>
      </c>
      <c r="H24" s="125">
        <v>210000</v>
      </c>
      <c r="I24" s="125">
        <v>188775358.80000001</v>
      </c>
      <c r="J24" s="126">
        <v>84</v>
      </c>
    </row>
    <row r="25" spans="2:10">
      <c r="B25" s="161" t="s">
        <v>30</v>
      </c>
      <c r="C25" s="163" t="s">
        <v>30</v>
      </c>
      <c r="D25" s="161" t="s">
        <v>30</v>
      </c>
      <c r="E25" s="125" t="s">
        <v>30</v>
      </c>
      <c r="F25" s="126" t="s">
        <v>30</v>
      </c>
      <c r="G25" s="171" t="s">
        <v>30</v>
      </c>
      <c r="H25" s="125" t="s">
        <v>30</v>
      </c>
      <c r="I25" s="125" t="s">
        <v>30</v>
      </c>
      <c r="J25" s="126" t="s">
        <v>30</v>
      </c>
    </row>
    <row r="26" spans="2:10">
      <c r="B26" s="167" t="s">
        <v>30</v>
      </c>
      <c r="C26" s="169" t="s">
        <v>30</v>
      </c>
      <c r="D26" s="167">
        <v>45383</v>
      </c>
      <c r="E26" s="121">
        <v>19875000</v>
      </c>
      <c r="F26" s="122">
        <v>12.883648494628892</v>
      </c>
      <c r="G26" s="122">
        <v>12.889777079370512</v>
      </c>
      <c r="H26" s="121">
        <v>16774087</v>
      </c>
      <c r="I26" s="121">
        <v>13392677140.509998</v>
      </c>
      <c r="J26" s="122">
        <v>84.397922012578618</v>
      </c>
    </row>
    <row r="27" spans="2:10">
      <c r="B27" s="161">
        <v>44679</v>
      </c>
      <c r="C27" s="161">
        <v>44683</v>
      </c>
      <c r="D27" s="161">
        <v>45383</v>
      </c>
      <c r="E27" s="125">
        <v>1125000</v>
      </c>
      <c r="F27" s="126">
        <v>12.589499999999999</v>
      </c>
      <c r="G27" s="171">
        <v>12.589499999999999</v>
      </c>
      <c r="H27" s="125">
        <v>214090</v>
      </c>
      <c r="I27" s="125">
        <v>170806802.12</v>
      </c>
      <c r="J27" s="126">
        <v>19.030222222222225</v>
      </c>
    </row>
    <row r="28" spans="2:10">
      <c r="B28" s="161">
        <v>44686</v>
      </c>
      <c r="C28" s="161">
        <v>44687</v>
      </c>
      <c r="D28" s="161">
        <v>45383</v>
      </c>
      <c r="E28" s="125">
        <v>3500000</v>
      </c>
      <c r="F28" s="126">
        <v>12.8339</v>
      </c>
      <c r="G28" s="171">
        <v>12.8424</v>
      </c>
      <c r="H28" s="125">
        <v>3500000</v>
      </c>
      <c r="I28" s="125">
        <v>2786220055.1799998</v>
      </c>
      <c r="J28" s="126">
        <v>100</v>
      </c>
    </row>
    <row r="29" spans="2:10">
      <c r="B29" s="161">
        <v>44686</v>
      </c>
      <c r="C29" s="161">
        <v>44690</v>
      </c>
      <c r="D29" s="161">
        <v>45383</v>
      </c>
      <c r="E29" s="125">
        <v>875000</v>
      </c>
      <c r="F29" s="126">
        <v>12.8339</v>
      </c>
      <c r="G29" s="171">
        <v>12.8339</v>
      </c>
      <c r="H29" s="125">
        <v>0</v>
      </c>
      <c r="I29" s="125">
        <v>0</v>
      </c>
      <c r="J29" s="126">
        <v>0</v>
      </c>
    </row>
    <row r="30" spans="2:10">
      <c r="B30" s="161">
        <v>44693</v>
      </c>
      <c r="C30" s="161">
        <v>44694</v>
      </c>
      <c r="D30" s="161">
        <v>45383</v>
      </c>
      <c r="E30" s="125">
        <v>4000000</v>
      </c>
      <c r="F30" s="126">
        <v>13.001799999999999</v>
      </c>
      <c r="G30" s="171">
        <v>13.0069</v>
      </c>
      <c r="H30" s="125">
        <v>4000000</v>
      </c>
      <c r="I30" s="125">
        <v>3183027911.1999998</v>
      </c>
      <c r="J30" s="126">
        <v>100</v>
      </c>
    </row>
    <row r="31" spans="2:10">
      <c r="B31" s="161">
        <v>44693</v>
      </c>
      <c r="C31" s="161">
        <v>44697</v>
      </c>
      <c r="D31" s="161">
        <v>45383</v>
      </c>
      <c r="E31" s="125">
        <v>1000000</v>
      </c>
      <c r="F31" s="126">
        <v>13.001799999999999</v>
      </c>
      <c r="G31" s="171">
        <v>13.001799999999999</v>
      </c>
      <c r="H31" s="125">
        <v>0</v>
      </c>
      <c r="I31" s="125">
        <v>0</v>
      </c>
      <c r="J31" s="126">
        <v>0</v>
      </c>
    </row>
    <row r="32" spans="2:10">
      <c r="B32" s="161">
        <v>44700</v>
      </c>
      <c r="C32" s="161">
        <v>44701</v>
      </c>
      <c r="D32" s="161">
        <v>45383</v>
      </c>
      <c r="E32" s="125">
        <v>4000000</v>
      </c>
      <c r="F32" s="126">
        <v>12.885400000000001</v>
      </c>
      <c r="G32" s="171">
        <v>12.889799999999999</v>
      </c>
      <c r="H32" s="125">
        <v>4000000</v>
      </c>
      <c r="I32" s="125">
        <v>3196842367.6500001</v>
      </c>
      <c r="J32" s="126">
        <v>100</v>
      </c>
    </row>
    <row r="33" spans="2:10">
      <c r="B33" s="161">
        <v>44700</v>
      </c>
      <c r="C33" s="161">
        <v>44704</v>
      </c>
      <c r="D33" s="161">
        <v>45383</v>
      </c>
      <c r="E33" s="125">
        <v>1000000</v>
      </c>
      <c r="F33" s="126">
        <v>12.885400000000001</v>
      </c>
      <c r="G33" s="171">
        <v>12.885400000000001</v>
      </c>
      <c r="H33" s="125">
        <v>999999</v>
      </c>
      <c r="I33" s="125">
        <v>799595489.38</v>
      </c>
      <c r="J33" s="126">
        <v>99.999899999999997</v>
      </c>
    </row>
    <row r="34" spans="2:10">
      <c r="B34" s="161">
        <v>44707</v>
      </c>
      <c r="C34" s="161">
        <v>44708</v>
      </c>
      <c r="D34" s="161">
        <v>45383</v>
      </c>
      <c r="E34" s="125">
        <v>3500000</v>
      </c>
      <c r="F34" s="126">
        <v>12.824</v>
      </c>
      <c r="G34" s="171">
        <v>12.835000000000001</v>
      </c>
      <c r="H34" s="125">
        <v>3185000</v>
      </c>
      <c r="I34" s="125">
        <v>2554157958.0900002</v>
      </c>
      <c r="J34" s="126">
        <v>91</v>
      </c>
    </row>
    <row r="35" spans="2:10">
      <c r="B35" s="161">
        <v>44707</v>
      </c>
      <c r="C35" s="161">
        <v>44711</v>
      </c>
      <c r="D35" s="162">
        <v>45383</v>
      </c>
      <c r="E35" s="125">
        <v>875000</v>
      </c>
      <c r="F35" s="126">
        <v>12.824</v>
      </c>
      <c r="G35" s="171">
        <v>12.824</v>
      </c>
      <c r="H35" s="125">
        <v>874998</v>
      </c>
      <c r="I35" s="125">
        <v>702026556.88999999</v>
      </c>
      <c r="J35" s="126">
        <v>99.999771428571421</v>
      </c>
    </row>
    <row r="36" spans="2:10">
      <c r="B36" s="161" t="s">
        <v>30</v>
      </c>
      <c r="C36" s="163" t="s">
        <v>30</v>
      </c>
      <c r="D36" s="161" t="s">
        <v>30</v>
      </c>
      <c r="E36" s="125" t="s">
        <v>30</v>
      </c>
      <c r="F36" s="126" t="s">
        <v>30</v>
      </c>
      <c r="G36" s="171" t="s">
        <v>30</v>
      </c>
      <c r="H36" s="125" t="s">
        <v>30</v>
      </c>
      <c r="I36" s="125" t="s">
        <v>30</v>
      </c>
      <c r="J36" s="126" t="s">
        <v>30</v>
      </c>
    </row>
    <row r="37" spans="2:10">
      <c r="B37" s="167" t="s">
        <v>30</v>
      </c>
      <c r="C37" s="169" t="s">
        <v>30</v>
      </c>
      <c r="D37" s="167">
        <v>45839</v>
      </c>
      <c r="E37" s="121">
        <v>25375000</v>
      </c>
      <c r="F37" s="122">
        <v>12.330725603288645</v>
      </c>
      <c r="G37" s="122">
        <v>12.340226854655969</v>
      </c>
      <c r="H37" s="121">
        <v>22874991</v>
      </c>
      <c r="I37" s="121">
        <v>15931449556.139999</v>
      </c>
      <c r="J37" s="122">
        <v>90.147747783251233</v>
      </c>
    </row>
    <row r="38" spans="2:10">
      <c r="B38" s="161">
        <v>44679</v>
      </c>
      <c r="C38" s="161">
        <v>44683</v>
      </c>
      <c r="D38" s="161">
        <v>45839</v>
      </c>
      <c r="E38" s="125">
        <v>1000000</v>
      </c>
      <c r="F38" s="126">
        <v>12.1736</v>
      </c>
      <c r="G38" s="171">
        <v>12.1736</v>
      </c>
      <c r="H38" s="125">
        <v>999997</v>
      </c>
      <c r="I38" s="125">
        <v>695994086.99000001</v>
      </c>
      <c r="J38" s="126">
        <v>99.999700000000004</v>
      </c>
    </row>
    <row r="39" spans="2:10">
      <c r="B39" s="161">
        <v>44686</v>
      </c>
      <c r="C39" s="161">
        <v>44687</v>
      </c>
      <c r="D39" s="161">
        <v>45839</v>
      </c>
      <c r="E39" s="125">
        <v>7000000</v>
      </c>
      <c r="F39" s="126">
        <v>12.3391</v>
      </c>
      <c r="G39" s="171">
        <v>12.3432</v>
      </c>
      <c r="H39" s="125">
        <v>7000000</v>
      </c>
      <c r="I39" s="125">
        <v>4858324966.5299997</v>
      </c>
      <c r="J39" s="126">
        <v>100</v>
      </c>
    </row>
    <row r="40" spans="2:10">
      <c r="B40" s="161">
        <v>44686</v>
      </c>
      <c r="C40" s="161">
        <v>44690</v>
      </c>
      <c r="D40" s="161">
        <v>45839</v>
      </c>
      <c r="E40" s="125">
        <v>1750000</v>
      </c>
      <c r="F40" s="126">
        <v>12.3391</v>
      </c>
      <c r="G40" s="171">
        <v>12.3391</v>
      </c>
      <c r="H40" s="125">
        <v>0</v>
      </c>
      <c r="I40" s="125">
        <v>0</v>
      </c>
      <c r="J40" s="126">
        <v>0</v>
      </c>
    </row>
    <row r="41" spans="2:10">
      <c r="B41" s="161">
        <v>44693</v>
      </c>
      <c r="C41" s="161">
        <v>44694</v>
      </c>
      <c r="D41" s="161">
        <v>45839</v>
      </c>
      <c r="E41" s="125">
        <v>3000000</v>
      </c>
      <c r="F41" s="126">
        <v>12.476000000000001</v>
      </c>
      <c r="G41" s="171">
        <v>12.4823</v>
      </c>
      <c r="H41" s="125">
        <v>3000000</v>
      </c>
      <c r="I41" s="125">
        <v>2079039313.99</v>
      </c>
      <c r="J41" s="126">
        <v>100</v>
      </c>
    </row>
    <row r="42" spans="2:10">
      <c r="B42" s="161">
        <v>44693</v>
      </c>
      <c r="C42" s="161">
        <v>44697</v>
      </c>
      <c r="D42" s="161">
        <v>45839</v>
      </c>
      <c r="E42" s="125">
        <v>750000</v>
      </c>
      <c r="F42" s="126">
        <v>12.476000000000001</v>
      </c>
      <c r="G42" s="171">
        <v>12.476000000000001</v>
      </c>
      <c r="H42" s="125">
        <v>0</v>
      </c>
      <c r="I42" s="125">
        <v>0</v>
      </c>
      <c r="J42" s="126">
        <v>0</v>
      </c>
    </row>
    <row r="43" spans="2:10">
      <c r="B43" s="161">
        <v>44700</v>
      </c>
      <c r="C43" s="161">
        <v>44701</v>
      </c>
      <c r="D43" s="161">
        <v>45839</v>
      </c>
      <c r="E43" s="125">
        <v>5000000</v>
      </c>
      <c r="F43" s="126">
        <v>12.313800000000001</v>
      </c>
      <c r="G43" s="171">
        <v>12.3294</v>
      </c>
      <c r="H43" s="125">
        <v>5000000</v>
      </c>
      <c r="I43" s="125">
        <v>3488727749.5599999</v>
      </c>
      <c r="J43" s="126">
        <v>100</v>
      </c>
    </row>
    <row r="44" spans="2:10">
      <c r="B44" s="161">
        <v>44700</v>
      </c>
      <c r="C44" s="161">
        <v>44704</v>
      </c>
      <c r="D44" s="161">
        <v>45839</v>
      </c>
      <c r="E44" s="125">
        <v>1250000</v>
      </c>
      <c r="F44" s="126">
        <v>12.313800000000001</v>
      </c>
      <c r="G44" s="171">
        <v>12.313800000000001</v>
      </c>
      <c r="H44" s="125">
        <v>1249997</v>
      </c>
      <c r="I44" s="125">
        <v>872582405.75999999</v>
      </c>
      <c r="J44" s="126">
        <v>99.999760000000009</v>
      </c>
    </row>
    <row r="45" spans="2:10">
      <c r="B45" s="161">
        <v>44707</v>
      </c>
      <c r="C45" s="161">
        <v>44708</v>
      </c>
      <c r="D45" s="161">
        <v>45839</v>
      </c>
      <c r="E45" s="125">
        <v>4500000</v>
      </c>
      <c r="F45" s="126">
        <v>12.2902</v>
      </c>
      <c r="G45" s="171">
        <v>12.310499999999999</v>
      </c>
      <c r="H45" s="125">
        <v>4500000</v>
      </c>
      <c r="I45" s="125">
        <v>3149136647.52</v>
      </c>
      <c r="J45" s="126">
        <v>100</v>
      </c>
    </row>
    <row r="46" spans="2:10">
      <c r="B46" s="161">
        <v>44707</v>
      </c>
      <c r="C46" s="161">
        <v>44711</v>
      </c>
      <c r="D46" s="162">
        <v>45839</v>
      </c>
      <c r="E46" s="125">
        <v>1125000</v>
      </c>
      <c r="F46" s="126">
        <v>12.2902</v>
      </c>
      <c r="G46" s="171">
        <v>12.2902</v>
      </c>
      <c r="H46" s="125">
        <v>1124997</v>
      </c>
      <c r="I46" s="125">
        <v>787644385.78999996</v>
      </c>
      <c r="J46" s="126">
        <v>99.999733333333324</v>
      </c>
    </row>
    <row r="47" spans="2:10">
      <c r="B47" s="161" t="s">
        <v>30</v>
      </c>
      <c r="C47" s="163" t="s">
        <v>30</v>
      </c>
      <c r="D47" s="161" t="s">
        <v>30</v>
      </c>
      <c r="E47" s="125" t="s">
        <v>30</v>
      </c>
      <c r="F47" s="126" t="s">
        <v>30</v>
      </c>
      <c r="G47" s="171" t="s">
        <v>30</v>
      </c>
      <c r="H47" s="125" t="s">
        <v>30</v>
      </c>
      <c r="I47" s="125" t="s">
        <v>30</v>
      </c>
      <c r="J47" s="126" t="s">
        <v>30</v>
      </c>
    </row>
    <row r="48" spans="2:10">
      <c r="B48" s="150" t="s">
        <v>11</v>
      </c>
      <c r="C48" s="164" t="s">
        <v>30</v>
      </c>
      <c r="D48" s="166"/>
      <c r="E48" s="109">
        <v>6062500</v>
      </c>
      <c r="F48" s="110" t="s">
        <v>30</v>
      </c>
      <c r="G48" s="144" t="s">
        <v>30</v>
      </c>
      <c r="H48" s="109">
        <v>4900035</v>
      </c>
      <c r="I48" s="109">
        <v>19985722476.740002</v>
      </c>
      <c r="J48" s="110">
        <v>80.825319587628869</v>
      </c>
    </row>
    <row r="49" spans="2:10">
      <c r="B49" s="167" t="s">
        <v>30</v>
      </c>
      <c r="C49" s="169" t="s">
        <v>30</v>
      </c>
      <c r="D49" s="167">
        <v>45792</v>
      </c>
      <c r="E49" s="121">
        <v>1250000</v>
      </c>
      <c r="F49" s="122">
        <v>5.549122177867905</v>
      </c>
      <c r="G49" s="122">
        <v>5.549122177867905</v>
      </c>
      <c r="H49" s="121">
        <v>1143331</v>
      </c>
      <c r="I49" s="121">
        <v>4635159213.96</v>
      </c>
      <c r="J49" s="122">
        <v>91.46647999999999</v>
      </c>
    </row>
    <row r="50" spans="2:10">
      <c r="B50" s="161">
        <v>44684</v>
      </c>
      <c r="C50" s="161">
        <v>44685</v>
      </c>
      <c r="D50" s="161">
        <v>45792</v>
      </c>
      <c r="E50" s="125">
        <v>625000</v>
      </c>
      <c r="F50" s="126">
        <v>5.5899000000000001</v>
      </c>
      <c r="G50" s="171">
        <v>5.5899000000000001</v>
      </c>
      <c r="H50" s="125">
        <v>624998</v>
      </c>
      <c r="I50" s="125">
        <v>2555822602.5100002</v>
      </c>
      <c r="J50" s="126">
        <v>99.999679999999998</v>
      </c>
    </row>
    <row r="51" spans="2:10">
      <c r="B51" s="161">
        <v>44698</v>
      </c>
      <c r="C51" s="161">
        <v>44699</v>
      </c>
      <c r="D51" s="162">
        <v>45792</v>
      </c>
      <c r="E51" s="125">
        <v>625000</v>
      </c>
      <c r="F51" s="126">
        <v>5.4989999999999988</v>
      </c>
      <c r="G51" s="171">
        <v>5.4989999999999988</v>
      </c>
      <c r="H51" s="125">
        <v>518333</v>
      </c>
      <c r="I51" s="125">
        <v>2079336611.45</v>
      </c>
      <c r="J51" s="126">
        <v>82.933279999999996</v>
      </c>
    </row>
    <row r="52" spans="2:10">
      <c r="B52" s="161" t="s">
        <v>30</v>
      </c>
      <c r="C52" s="163" t="s">
        <v>30</v>
      </c>
      <c r="D52" s="161" t="s">
        <v>30</v>
      </c>
      <c r="E52" s="125" t="s">
        <v>30</v>
      </c>
      <c r="F52" s="126" t="s">
        <v>30</v>
      </c>
      <c r="G52" s="171" t="s">
        <v>30</v>
      </c>
      <c r="H52" s="125" t="s">
        <v>30</v>
      </c>
      <c r="I52" s="125" t="s">
        <v>30</v>
      </c>
      <c r="J52" s="126" t="s">
        <v>30</v>
      </c>
    </row>
    <row r="53" spans="2:10">
      <c r="B53" s="167" t="s">
        <v>30</v>
      </c>
      <c r="C53" s="169" t="s">
        <v>30</v>
      </c>
      <c r="D53" s="167">
        <v>49444</v>
      </c>
      <c r="E53" s="121">
        <v>1562500</v>
      </c>
      <c r="F53" s="122">
        <v>5.7637693215144079</v>
      </c>
      <c r="G53" s="122">
        <v>5.7637693215144079</v>
      </c>
      <c r="H53" s="121">
        <v>1201150</v>
      </c>
      <c r="I53" s="121">
        <v>4916025941.9300003</v>
      </c>
      <c r="J53" s="122">
        <v>76.873599999999996</v>
      </c>
    </row>
    <row r="54" spans="2:10">
      <c r="B54" s="161">
        <v>44691</v>
      </c>
      <c r="C54" s="161">
        <v>44692</v>
      </c>
      <c r="D54" s="161">
        <v>49444</v>
      </c>
      <c r="E54" s="125">
        <v>500000</v>
      </c>
      <c r="F54" s="126">
        <v>5.7968000000000002</v>
      </c>
      <c r="G54" s="171">
        <v>5.7968000000000002</v>
      </c>
      <c r="H54" s="125">
        <v>500000</v>
      </c>
      <c r="I54" s="125">
        <v>2067259760.97</v>
      </c>
      <c r="J54" s="126">
        <v>100</v>
      </c>
    </row>
    <row r="55" spans="2:10">
      <c r="B55" s="161">
        <v>44691</v>
      </c>
      <c r="C55" s="161">
        <v>44693</v>
      </c>
      <c r="D55" s="161">
        <v>49444</v>
      </c>
      <c r="E55" s="125">
        <v>125000</v>
      </c>
      <c r="F55" s="126">
        <v>5.7968000000000002</v>
      </c>
      <c r="G55" s="171">
        <v>5.7968000000000002</v>
      </c>
      <c r="H55" s="125">
        <v>0</v>
      </c>
      <c r="I55" s="125">
        <v>0</v>
      </c>
      <c r="J55" s="126">
        <v>0</v>
      </c>
    </row>
    <row r="56" spans="2:10">
      <c r="B56" s="161">
        <v>44705</v>
      </c>
      <c r="C56" s="161">
        <v>44706</v>
      </c>
      <c r="D56" s="161">
        <v>49444</v>
      </c>
      <c r="E56" s="125">
        <v>750000</v>
      </c>
      <c r="F56" s="126">
        <v>5.7397999999999998</v>
      </c>
      <c r="G56" s="171">
        <v>5.7397999999999998</v>
      </c>
      <c r="H56" s="125">
        <v>701150</v>
      </c>
      <c r="I56" s="125">
        <v>2848766180.96</v>
      </c>
      <c r="J56" s="126">
        <v>93.486666666666665</v>
      </c>
    </row>
    <row r="57" spans="2:10">
      <c r="B57" s="161">
        <v>44705</v>
      </c>
      <c r="C57" s="161">
        <v>44707</v>
      </c>
      <c r="D57" s="162">
        <v>49444</v>
      </c>
      <c r="E57" s="125">
        <v>187500</v>
      </c>
      <c r="F57" s="126">
        <v>5.7397999999999998</v>
      </c>
      <c r="G57" s="171">
        <v>5.7397999999999998</v>
      </c>
      <c r="H57" s="125">
        <v>0</v>
      </c>
      <c r="I57" s="125">
        <v>0</v>
      </c>
      <c r="J57" s="126">
        <v>0</v>
      </c>
    </row>
    <row r="58" spans="2:10">
      <c r="B58" s="161" t="s">
        <v>30</v>
      </c>
      <c r="C58" s="163" t="s">
        <v>30</v>
      </c>
      <c r="D58" s="161" t="s">
        <v>30</v>
      </c>
      <c r="E58" s="125" t="s">
        <v>30</v>
      </c>
      <c r="F58" s="126" t="s">
        <v>30</v>
      </c>
      <c r="G58" s="171" t="s">
        <v>30</v>
      </c>
      <c r="H58" s="125" t="s">
        <v>30</v>
      </c>
      <c r="I58" s="125" t="s">
        <v>30</v>
      </c>
      <c r="J58" s="126" t="s">
        <v>30</v>
      </c>
    </row>
    <row r="59" spans="2:10">
      <c r="B59" s="167" t="s">
        <v>30</v>
      </c>
      <c r="C59" s="169" t="s">
        <v>30</v>
      </c>
      <c r="D59" s="167">
        <v>53097</v>
      </c>
      <c r="E59" s="121">
        <v>375000</v>
      </c>
      <c r="F59" s="122">
        <v>5.8193762938981637</v>
      </c>
      <c r="G59" s="122">
        <v>5.8193762938981637</v>
      </c>
      <c r="H59" s="121">
        <v>293393</v>
      </c>
      <c r="I59" s="121">
        <v>1199509087.8499999</v>
      </c>
      <c r="J59" s="122">
        <v>78.238133333333337</v>
      </c>
    </row>
    <row r="60" spans="2:10">
      <c r="B60" s="161">
        <v>44684</v>
      </c>
      <c r="C60" s="161">
        <v>44685</v>
      </c>
      <c r="D60" s="161">
        <v>53097</v>
      </c>
      <c r="E60" s="125">
        <v>150000</v>
      </c>
      <c r="F60" s="126">
        <v>5.85</v>
      </c>
      <c r="G60" s="171">
        <v>5.85</v>
      </c>
      <c r="H60" s="125">
        <v>79350</v>
      </c>
      <c r="I60" s="125">
        <v>327309668.82999998</v>
      </c>
      <c r="J60" s="126">
        <v>52.900000000000006</v>
      </c>
    </row>
    <row r="61" spans="2:10">
      <c r="B61" s="161">
        <v>44684</v>
      </c>
      <c r="C61" s="161">
        <v>44686</v>
      </c>
      <c r="D61" s="161">
        <v>53097</v>
      </c>
      <c r="E61" s="125">
        <v>37500</v>
      </c>
      <c r="F61" s="126">
        <v>5.85</v>
      </c>
      <c r="G61" s="171">
        <v>5.85</v>
      </c>
      <c r="H61" s="125">
        <v>37496</v>
      </c>
      <c r="I61" s="125">
        <v>154749931.27000001</v>
      </c>
      <c r="J61" s="126">
        <v>99.989333333333335</v>
      </c>
    </row>
    <row r="62" spans="2:10">
      <c r="B62" s="161">
        <v>44698</v>
      </c>
      <c r="C62" s="161">
        <v>44699</v>
      </c>
      <c r="D62" s="161">
        <v>53097</v>
      </c>
      <c r="E62" s="125">
        <v>150000</v>
      </c>
      <c r="F62" s="126">
        <v>5.7988</v>
      </c>
      <c r="G62" s="171">
        <v>5.7988</v>
      </c>
      <c r="H62" s="125">
        <v>150000</v>
      </c>
      <c r="I62" s="125">
        <v>609534031.48000002</v>
      </c>
      <c r="J62" s="126">
        <v>100</v>
      </c>
    </row>
    <row r="63" spans="2:10">
      <c r="B63" s="161">
        <v>44698</v>
      </c>
      <c r="C63" s="161">
        <v>44700</v>
      </c>
      <c r="D63" s="162">
        <v>53097</v>
      </c>
      <c r="E63" s="125">
        <v>37500</v>
      </c>
      <c r="F63" s="126">
        <v>5.7988</v>
      </c>
      <c r="G63" s="171">
        <v>5.7988</v>
      </c>
      <c r="H63" s="125">
        <v>26547</v>
      </c>
      <c r="I63" s="125">
        <v>107915456.27</v>
      </c>
      <c r="J63" s="126">
        <v>70.792000000000002</v>
      </c>
    </row>
    <row r="64" spans="2:10">
      <c r="B64" s="161" t="s">
        <v>30</v>
      </c>
      <c r="C64" s="163" t="s">
        <v>30</v>
      </c>
      <c r="D64" s="161" t="s">
        <v>30</v>
      </c>
      <c r="E64" s="125" t="s">
        <v>30</v>
      </c>
      <c r="F64" s="126" t="s">
        <v>30</v>
      </c>
      <c r="G64" s="171" t="s">
        <v>30</v>
      </c>
      <c r="H64" s="125" t="s">
        <v>30</v>
      </c>
      <c r="I64" s="125" t="s">
        <v>30</v>
      </c>
      <c r="J64" s="126" t="s">
        <v>30</v>
      </c>
    </row>
    <row r="65" spans="2:10">
      <c r="B65" s="167" t="s">
        <v>30</v>
      </c>
      <c r="C65" s="169" t="s">
        <v>30</v>
      </c>
      <c r="D65" s="167">
        <v>48441</v>
      </c>
      <c r="E65" s="121">
        <v>1562500</v>
      </c>
      <c r="F65" s="122">
        <v>5.6802994428276286</v>
      </c>
      <c r="G65" s="122">
        <v>5.6802994428276286</v>
      </c>
      <c r="H65" s="121">
        <v>1335111</v>
      </c>
      <c r="I65" s="121">
        <v>5463723086.25</v>
      </c>
      <c r="J65" s="122">
        <v>85.447103999999996</v>
      </c>
    </row>
    <row r="66" spans="2:10">
      <c r="B66" s="161">
        <v>44684</v>
      </c>
      <c r="C66" s="161">
        <v>44685</v>
      </c>
      <c r="D66" s="161">
        <v>48441</v>
      </c>
      <c r="E66" s="125">
        <v>750000</v>
      </c>
      <c r="F66" s="126">
        <v>5.7019000000000002</v>
      </c>
      <c r="G66" s="171">
        <v>5.7019000000000002</v>
      </c>
      <c r="H66" s="125">
        <v>750000</v>
      </c>
      <c r="I66" s="125">
        <v>3057511715.21</v>
      </c>
      <c r="J66" s="126">
        <v>100</v>
      </c>
    </row>
    <row r="67" spans="2:10">
      <c r="B67" s="161">
        <v>44684</v>
      </c>
      <c r="C67" s="161">
        <v>44686</v>
      </c>
      <c r="D67" s="161">
        <v>48441</v>
      </c>
      <c r="E67" s="125">
        <v>187500</v>
      </c>
      <c r="F67" s="126">
        <v>5.7019000000000002</v>
      </c>
      <c r="G67" s="171">
        <v>5.7019000000000002</v>
      </c>
      <c r="H67" s="125">
        <v>187497</v>
      </c>
      <c r="I67" s="125">
        <v>764772387.75</v>
      </c>
      <c r="J67" s="126">
        <v>99.998400000000004</v>
      </c>
    </row>
    <row r="68" spans="2:10">
      <c r="B68" s="161">
        <v>44698</v>
      </c>
      <c r="C68" s="161">
        <v>44699</v>
      </c>
      <c r="D68" s="161">
        <v>48441</v>
      </c>
      <c r="E68" s="125">
        <v>500000</v>
      </c>
      <c r="F68" s="126">
        <v>5.63</v>
      </c>
      <c r="G68" s="171">
        <v>5.63</v>
      </c>
      <c r="H68" s="125">
        <v>358300</v>
      </c>
      <c r="I68" s="125">
        <v>1479088589.1600001</v>
      </c>
      <c r="J68" s="126">
        <v>71.66</v>
      </c>
    </row>
    <row r="69" spans="2:10">
      <c r="B69" s="161">
        <v>44698</v>
      </c>
      <c r="C69" s="161">
        <v>44700</v>
      </c>
      <c r="D69" s="162">
        <v>48441</v>
      </c>
      <c r="E69" s="125">
        <v>125000</v>
      </c>
      <c r="F69" s="126">
        <v>5.63</v>
      </c>
      <c r="G69" s="171">
        <v>5.63</v>
      </c>
      <c r="H69" s="125">
        <v>39314</v>
      </c>
      <c r="I69" s="125">
        <v>162350394.13</v>
      </c>
      <c r="J69" s="126">
        <v>31.4512</v>
      </c>
    </row>
    <row r="70" spans="2:10">
      <c r="B70" s="161" t="s">
        <v>30</v>
      </c>
      <c r="C70" s="163" t="s">
        <v>30</v>
      </c>
      <c r="D70" s="161" t="s">
        <v>30</v>
      </c>
      <c r="E70" s="125" t="s">
        <v>30</v>
      </c>
      <c r="F70" s="126" t="s">
        <v>30</v>
      </c>
      <c r="G70" s="171" t="s">
        <v>30</v>
      </c>
      <c r="H70" s="125" t="s">
        <v>30</v>
      </c>
      <c r="I70" s="125" t="s">
        <v>30</v>
      </c>
      <c r="J70" s="126" t="s">
        <v>30</v>
      </c>
    </row>
    <row r="71" spans="2:10">
      <c r="B71" s="167" t="s">
        <v>30</v>
      </c>
      <c r="C71" s="169" t="s">
        <v>30</v>
      </c>
      <c r="D71" s="167">
        <v>46522</v>
      </c>
      <c r="E71" s="121">
        <v>750000</v>
      </c>
      <c r="F71" s="122">
        <v>5.5956804556135493</v>
      </c>
      <c r="G71" s="122">
        <v>5.5956804556135493</v>
      </c>
      <c r="H71" s="121">
        <v>459500</v>
      </c>
      <c r="I71" s="121">
        <v>1872779361.4099998</v>
      </c>
      <c r="J71" s="122">
        <v>61.266666666666666</v>
      </c>
    </row>
    <row r="72" spans="2:10">
      <c r="B72" s="161">
        <v>44691</v>
      </c>
      <c r="C72" s="161">
        <v>44692</v>
      </c>
      <c r="D72" s="161">
        <v>46522</v>
      </c>
      <c r="E72" s="125">
        <v>375000</v>
      </c>
      <c r="F72" s="126">
        <v>5.6280000000000001</v>
      </c>
      <c r="G72" s="171">
        <v>5.6280000000000001</v>
      </c>
      <c r="H72" s="125">
        <v>205500</v>
      </c>
      <c r="I72" s="125">
        <v>846891637.73000002</v>
      </c>
      <c r="J72" s="126">
        <v>54.800000000000004</v>
      </c>
    </row>
    <row r="73" spans="2:10">
      <c r="B73" s="161">
        <v>44705</v>
      </c>
      <c r="C73" s="161">
        <v>44706</v>
      </c>
      <c r="D73" s="162">
        <v>46522</v>
      </c>
      <c r="E73" s="125">
        <v>375000</v>
      </c>
      <c r="F73" s="126">
        <v>5.569</v>
      </c>
      <c r="G73" s="171">
        <v>5.569</v>
      </c>
      <c r="H73" s="125">
        <v>254000</v>
      </c>
      <c r="I73" s="125">
        <v>1025887723.6799999</v>
      </c>
      <c r="J73" s="126">
        <v>67.733333333333334</v>
      </c>
    </row>
    <row r="74" spans="2:10">
      <c r="B74" s="161" t="s">
        <v>30</v>
      </c>
      <c r="C74" s="163" t="s">
        <v>30</v>
      </c>
      <c r="D74" s="161" t="s">
        <v>30</v>
      </c>
      <c r="E74" s="125" t="s">
        <v>30</v>
      </c>
      <c r="F74" s="126" t="s">
        <v>30</v>
      </c>
      <c r="G74" s="171" t="s">
        <v>30</v>
      </c>
      <c r="H74" s="125" t="s">
        <v>30</v>
      </c>
      <c r="I74" s="125" t="s">
        <v>30</v>
      </c>
      <c r="J74" s="126" t="s">
        <v>30</v>
      </c>
    </row>
    <row r="75" spans="2:10">
      <c r="B75" s="167" t="s">
        <v>30</v>
      </c>
      <c r="C75" s="169" t="s">
        <v>30</v>
      </c>
      <c r="D75" s="167">
        <v>58668</v>
      </c>
      <c r="E75" s="121">
        <v>562500</v>
      </c>
      <c r="F75" s="122">
        <v>5.9249725721505442</v>
      </c>
      <c r="G75" s="122">
        <v>5.9249725721505442</v>
      </c>
      <c r="H75" s="121">
        <v>467550</v>
      </c>
      <c r="I75" s="121">
        <v>1898525785.3400002</v>
      </c>
      <c r="J75" s="122">
        <v>83.12</v>
      </c>
    </row>
    <row r="76" spans="2:10">
      <c r="B76" s="161">
        <v>44691</v>
      </c>
      <c r="C76" s="161">
        <v>44692</v>
      </c>
      <c r="D76" s="161">
        <v>58668</v>
      </c>
      <c r="E76" s="125">
        <v>300000</v>
      </c>
      <c r="F76" s="126">
        <v>5.94</v>
      </c>
      <c r="G76" s="171">
        <v>5.94</v>
      </c>
      <c r="H76" s="125">
        <v>300000</v>
      </c>
      <c r="I76" s="125">
        <v>1212914591</v>
      </c>
      <c r="J76" s="126">
        <v>100</v>
      </c>
    </row>
    <row r="77" spans="2:10">
      <c r="B77" s="161">
        <v>44691</v>
      </c>
      <c r="C77" s="161">
        <v>44693</v>
      </c>
      <c r="D77" s="161">
        <v>58668</v>
      </c>
      <c r="E77" s="125">
        <v>75000</v>
      </c>
      <c r="F77" s="126">
        <v>5.94</v>
      </c>
      <c r="G77" s="171">
        <v>5.94</v>
      </c>
      <c r="H77" s="125">
        <v>9550</v>
      </c>
      <c r="I77" s="125">
        <v>38673342.649999999</v>
      </c>
      <c r="J77" s="126">
        <v>12.733333333333333</v>
      </c>
    </row>
    <row r="78" spans="2:10">
      <c r="B78" s="161">
        <v>44705</v>
      </c>
      <c r="C78" s="161">
        <v>44706</v>
      </c>
      <c r="D78" s="161">
        <v>58668</v>
      </c>
      <c r="E78" s="125">
        <v>150000</v>
      </c>
      <c r="F78" s="126">
        <v>5.8959000000000001</v>
      </c>
      <c r="G78" s="171">
        <v>5.8959000000000001</v>
      </c>
      <c r="H78" s="125">
        <v>150000</v>
      </c>
      <c r="I78" s="125">
        <v>614155555.28999996</v>
      </c>
      <c r="J78" s="126">
        <v>100</v>
      </c>
    </row>
    <row r="79" spans="2:10">
      <c r="B79" s="161">
        <v>44705</v>
      </c>
      <c r="C79" s="161">
        <v>44707</v>
      </c>
      <c r="D79" s="162">
        <v>58668</v>
      </c>
      <c r="E79" s="125">
        <v>37500</v>
      </c>
      <c r="F79" s="126">
        <v>5.8959000000000001</v>
      </c>
      <c r="G79" s="171">
        <v>5.8959000000000001</v>
      </c>
      <c r="H79" s="125">
        <v>8000</v>
      </c>
      <c r="I79" s="125">
        <v>32782296.399999999</v>
      </c>
      <c r="J79" s="126">
        <v>21.333333333333336</v>
      </c>
    </row>
    <row r="80" spans="2:10">
      <c r="B80" s="161" t="s">
        <v>30</v>
      </c>
      <c r="C80" s="163" t="s">
        <v>30</v>
      </c>
      <c r="D80" s="161" t="s">
        <v>30</v>
      </c>
      <c r="E80" s="125" t="s">
        <v>30</v>
      </c>
      <c r="F80" s="126" t="s">
        <v>30</v>
      </c>
      <c r="G80" s="171" t="s">
        <v>30</v>
      </c>
      <c r="H80" s="125" t="s">
        <v>30</v>
      </c>
      <c r="I80" s="125" t="s">
        <v>30</v>
      </c>
      <c r="J80" s="126" t="s">
        <v>30</v>
      </c>
    </row>
    <row r="81" spans="2:10">
      <c r="B81" s="150" t="s">
        <v>12</v>
      </c>
      <c r="C81" s="164" t="s">
        <v>30</v>
      </c>
      <c r="D81" s="166"/>
      <c r="E81" s="109">
        <v>1825000</v>
      </c>
      <c r="F81" s="110" t="s">
        <v>30</v>
      </c>
      <c r="G81" s="144" t="s">
        <v>30</v>
      </c>
      <c r="H81" s="109">
        <v>1229499</v>
      </c>
      <c r="I81" s="109">
        <v>1112476428.3599999</v>
      </c>
      <c r="J81" s="110">
        <v>67.369808219178083</v>
      </c>
    </row>
    <row r="82" spans="2:10">
      <c r="B82" s="167" t="s">
        <v>30</v>
      </c>
      <c r="C82" s="169" t="s">
        <v>30</v>
      </c>
      <c r="D82" s="167">
        <v>47119</v>
      </c>
      <c r="E82" s="121">
        <v>637500</v>
      </c>
      <c r="F82" s="122">
        <v>12.460335774991197</v>
      </c>
      <c r="G82" s="122">
        <v>12.460335774991197</v>
      </c>
      <c r="H82" s="121">
        <v>207500</v>
      </c>
      <c r="I82" s="121">
        <v>193832805.38</v>
      </c>
      <c r="J82" s="122">
        <v>32.549019607843135</v>
      </c>
    </row>
    <row r="83" spans="2:10">
      <c r="B83" s="161">
        <v>44686</v>
      </c>
      <c r="C83" s="161">
        <v>44687</v>
      </c>
      <c r="D83" s="161">
        <v>47119</v>
      </c>
      <c r="E83" s="125">
        <v>150000</v>
      </c>
      <c r="F83" s="126">
        <v>0</v>
      </c>
      <c r="G83" s="171">
        <v>0</v>
      </c>
      <c r="H83" s="125">
        <v>0</v>
      </c>
      <c r="I83" s="125">
        <v>0</v>
      </c>
      <c r="J83" s="126">
        <v>0</v>
      </c>
    </row>
    <row r="84" spans="2:10">
      <c r="B84" s="161">
        <v>44693</v>
      </c>
      <c r="C84" s="161">
        <v>44694</v>
      </c>
      <c r="D84" s="161">
        <v>47119</v>
      </c>
      <c r="E84" s="125">
        <v>150000</v>
      </c>
      <c r="F84" s="126">
        <v>12.64</v>
      </c>
      <c r="G84" s="171">
        <v>12.64</v>
      </c>
      <c r="H84" s="125">
        <v>50000</v>
      </c>
      <c r="I84" s="125">
        <v>46270005.549999997</v>
      </c>
      <c r="J84" s="126">
        <v>33.333333333333329</v>
      </c>
    </row>
    <row r="85" spans="2:10">
      <c r="B85" s="161">
        <v>44700</v>
      </c>
      <c r="C85" s="161">
        <v>44701</v>
      </c>
      <c r="D85" s="161">
        <v>47119</v>
      </c>
      <c r="E85" s="125">
        <v>150000</v>
      </c>
      <c r="F85" s="126">
        <v>12.404</v>
      </c>
      <c r="G85" s="171">
        <v>12.404</v>
      </c>
      <c r="H85" s="125">
        <v>120000</v>
      </c>
      <c r="I85" s="125">
        <v>112416377.52</v>
      </c>
      <c r="J85" s="126">
        <v>80</v>
      </c>
    </row>
    <row r="86" spans="2:10">
      <c r="B86" s="161">
        <v>44700</v>
      </c>
      <c r="C86" s="161">
        <v>44704</v>
      </c>
      <c r="D86" s="161">
        <v>47119</v>
      </c>
      <c r="E86" s="125">
        <v>37500</v>
      </c>
      <c r="F86" s="126">
        <v>12.404</v>
      </c>
      <c r="G86" s="171">
        <v>12.404</v>
      </c>
      <c r="H86" s="125">
        <v>37500</v>
      </c>
      <c r="I86" s="125">
        <v>35146422.310000002</v>
      </c>
      <c r="J86" s="126">
        <v>100</v>
      </c>
    </row>
    <row r="87" spans="2:10">
      <c r="B87" s="161">
        <v>44707</v>
      </c>
      <c r="C87" s="161">
        <v>44708</v>
      </c>
      <c r="D87" s="162">
        <v>47119</v>
      </c>
      <c r="E87" s="125">
        <v>150000</v>
      </c>
      <c r="F87" s="126">
        <v>0</v>
      </c>
      <c r="G87" s="171">
        <v>0</v>
      </c>
      <c r="H87" s="125">
        <v>0</v>
      </c>
      <c r="I87" s="125">
        <v>0</v>
      </c>
      <c r="J87" s="126">
        <v>0</v>
      </c>
    </row>
    <row r="88" spans="2:10">
      <c r="B88" s="161" t="s">
        <v>30</v>
      </c>
      <c r="C88" s="163" t="s">
        <v>30</v>
      </c>
      <c r="D88" s="161" t="s">
        <v>30</v>
      </c>
      <c r="E88" s="125" t="s">
        <v>30</v>
      </c>
      <c r="F88" s="126" t="s">
        <v>30</v>
      </c>
      <c r="G88" s="171" t="s">
        <v>30</v>
      </c>
      <c r="H88" s="125" t="s">
        <v>30</v>
      </c>
      <c r="I88" s="125" t="s">
        <v>30</v>
      </c>
      <c r="J88" s="126" t="s">
        <v>30</v>
      </c>
    </row>
    <row r="89" spans="2:10">
      <c r="B89" s="167" t="s">
        <v>30</v>
      </c>
      <c r="C89" s="169" t="s">
        <v>30</v>
      </c>
      <c r="D89" s="167">
        <v>48580</v>
      </c>
      <c r="E89" s="121">
        <v>1187500</v>
      </c>
      <c r="F89" s="122">
        <v>12.508106389383714</v>
      </c>
      <c r="G89" s="122">
        <v>12.514145418956177</v>
      </c>
      <c r="H89" s="121">
        <v>1021999</v>
      </c>
      <c r="I89" s="121">
        <v>918643622.9799999</v>
      </c>
      <c r="J89" s="122">
        <v>86.063073684210522</v>
      </c>
    </row>
    <row r="90" spans="2:10">
      <c r="B90" s="161">
        <v>44679</v>
      </c>
      <c r="C90" s="161">
        <v>44683</v>
      </c>
      <c r="D90" s="161">
        <v>48580</v>
      </c>
      <c r="E90" s="125">
        <v>37500</v>
      </c>
      <c r="F90" s="126">
        <v>12.4499</v>
      </c>
      <c r="G90" s="171">
        <v>12.4499</v>
      </c>
      <c r="H90" s="125">
        <v>37500</v>
      </c>
      <c r="I90" s="125">
        <v>33602724.240000002</v>
      </c>
      <c r="J90" s="126">
        <v>100</v>
      </c>
    </row>
    <row r="91" spans="2:10">
      <c r="B91" s="161">
        <v>44686</v>
      </c>
      <c r="C91" s="161">
        <v>44687</v>
      </c>
      <c r="D91" s="161">
        <v>48580</v>
      </c>
      <c r="E91" s="125">
        <v>150000</v>
      </c>
      <c r="F91" s="126">
        <v>12.478999999999999</v>
      </c>
      <c r="G91" s="171">
        <v>12.478999999999999</v>
      </c>
      <c r="H91" s="125">
        <v>18000</v>
      </c>
      <c r="I91" s="125">
        <v>16133105.880000001</v>
      </c>
      <c r="J91" s="126">
        <v>12</v>
      </c>
    </row>
    <row r="92" spans="2:10">
      <c r="B92" s="161">
        <v>44693</v>
      </c>
      <c r="C92" s="161">
        <v>44694</v>
      </c>
      <c r="D92" s="161">
        <v>48580</v>
      </c>
      <c r="E92" s="125">
        <v>150000</v>
      </c>
      <c r="F92" s="126">
        <v>12.723599999999999</v>
      </c>
      <c r="G92" s="171">
        <v>12.723599999999999</v>
      </c>
      <c r="H92" s="125">
        <v>130000</v>
      </c>
      <c r="I92" s="125">
        <v>115214198.58</v>
      </c>
      <c r="J92" s="126">
        <v>86.666666666666671</v>
      </c>
    </row>
    <row r="93" spans="2:10">
      <c r="B93" s="161">
        <v>44693</v>
      </c>
      <c r="C93" s="161">
        <v>44697</v>
      </c>
      <c r="D93" s="161">
        <v>48580</v>
      </c>
      <c r="E93" s="125">
        <v>37500</v>
      </c>
      <c r="F93" s="126">
        <v>12.723599999999999</v>
      </c>
      <c r="G93" s="171">
        <v>12.723599999999999</v>
      </c>
      <c r="H93" s="125">
        <v>24000</v>
      </c>
      <c r="I93" s="125">
        <v>21280425.120000001</v>
      </c>
      <c r="J93" s="126">
        <v>64</v>
      </c>
    </row>
    <row r="94" spans="2:10">
      <c r="B94" s="161">
        <v>44700</v>
      </c>
      <c r="C94" s="161">
        <v>44701</v>
      </c>
      <c r="D94" s="161">
        <v>48580</v>
      </c>
      <c r="E94" s="125">
        <v>500000</v>
      </c>
      <c r="F94" s="126">
        <v>12.4506</v>
      </c>
      <c r="G94" s="171">
        <v>12.46</v>
      </c>
      <c r="H94" s="125">
        <v>500000</v>
      </c>
      <c r="I94" s="125">
        <v>450947977.44</v>
      </c>
      <c r="J94" s="126">
        <v>100</v>
      </c>
    </row>
    <row r="95" spans="2:10">
      <c r="B95" s="161">
        <v>44700</v>
      </c>
      <c r="C95" s="161">
        <v>44704</v>
      </c>
      <c r="D95" s="161">
        <v>48580</v>
      </c>
      <c r="E95" s="125">
        <v>125000</v>
      </c>
      <c r="F95" s="126">
        <v>12.4506</v>
      </c>
      <c r="G95" s="171">
        <v>12.4506</v>
      </c>
      <c r="H95" s="125">
        <v>125000</v>
      </c>
      <c r="I95" s="125">
        <v>112789747.81999999</v>
      </c>
      <c r="J95" s="126">
        <v>100</v>
      </c>
    </row>
    <row r="96" spans="2:10">
      <c r="B96" s="161">
        <v>44707</v>
      </c>
      <c r="C96" s="161">
        <v>44708</v>
      </c>
      <c r="D96" s="161">
        <v>48580</v>
      </c>
      <c r="E96" s="125">
        <v>150000</v>
      </c>
      <c r="F96" s="126">
        <v>12.5403</v>
      </c>
      <c r="G96" s="171">
        <v>12.55</v>
      </c>
      <c r="H96" s="125">
        <v>150000</v>
      </c>
      <c r="I96" s="125">
        <v>134928352.34999999</v>
      </c>
      <c r="J96" s="126">
        <v>100</v>
      </c>
    </row>
    <row r="97" spans="2:10">
      <c r="B97" s="161">
        <v>44707</v>
      </c>
      <c r="C97" s="161">
        <v>44711</v>
      </c>
      <c r="D97" s="162">
        <v>48580</v>
      </c>
      <c r="E97" s="125">
        <v>37500</v>
      </c>
      <c r="F97" s="126">
        <v>12.5403</v>
      </c>
      <c r="G97" s="171">
        <v>12.5403</v>
      </c>
      <c r="H97" s="125">
        <v>37499</v>
      </c>
      <c r="I97" s="125">
        <v>33747091.549999997</v>
      </c>
      <c r="J97" s="126">
        <v>99.997333333333344</v>
      </c>
    </row>
    <row r="98" spans="2:10">
      <c r="B98" s="161" t="s">
        <v>30</v>
      </c>
      <c r="C98" s="163" t="s">
        <v>30</v>
      </c>
      <c r="D98" s="163" t="s">
        <v>30</v>
      </c>
      <c r="E98" s="125" t="s">
        <v>30</v>
      </c>
      <c r="F98" s="126" t="s">
        <v>30</v>
      </c>
      <c r="G98" s="128" t="s">
        <v>30</v>
      </c>
      <c r="H98" s="125" t="s">
        <v>30</v>
      </c>
      <c r="I98" s="125" t="s">
        <v>30</v>
      </c>
      <c r="J98" s="126" t="s">
        <v>30</v>
      </c>
    </row>
    <row r="99" spans="2:10">
      <c r="B99" s="145" t="s">
        <v>31</v>
      </c>
      <c r="C99" s="168" t="s">
        <v>30</v>
      </c>
      <c r="D99" s="168"/>
      <c r="E99" s="142">
        <v>61825000</v>
      </c>
      <c r="F99" s="142"/>
      <c r="G99" s="142"/>
      <c r="H99" s="142">
        <v>52435528</v>
      </c>
      <c r="I99" s="142">
        <v>81989543470.899994</v>
      </c>
      <c r="J99" s="142">
        <v>84.812823291548696</v>
      </c>
    </row>
    <row r="100" spans="2:10" customFormat="1">
      <c r="B100" s="9"/>
      <c r="C100" s="9"/>
      <c r="D100" s="9"/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/>
  <dimension ref="B1:J96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42578125" style="83" bestFit="1" customWidth="1"/>
    <col min="5" max="5" width="12.85546875" style="82" bestFit="1" customWidth="1"/>
    <col min="6" max="6" width="12" style="82" bestFit="1" customWidth="1"/>
    <col min="7" max="7" width="13.7109375" style="82" bestFit="1" customWidth="1"/>
    <col min="8" max="8" width="12.85546875" style="82" bestFit="1" customWidth="1"/>
    <col min="9" max="9" width="17.5703125" style="82" bestFit="1" customWidth="1"/>
    <col min="10" max="10" width="17.7109375" style="82" bestFit="1" customWidth="1"/>
    <col min="11" max="16384" width="9.140625" style="82"/>
  </cols>
  <sheetData>
    <row r="1" spans="2:10">
      <c r="B1" s="81" t="s">
        <v>43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7" t="s">
        <v>9</v>
      </c>
      <c r="C5" s="164" t="s">
        <v>30</v>
      </c>
      <c r="D5" s="164"/>
      <c r="E5" s="109">
        <v>3312500</v>
      </c>
      <c r="F5" s="110" t="s">
        <v>30</v>
      </c>
      <c r="G5" s="110" t="s">
        <v>30</v>
      </c>
      <c r="H5" s="109">
        <v>2011078</v>
      </c>
      <c r="I5" s="109">
        <v>23435697175.690002</v>
      </c>
      <c r="J5" s="110">
        <v>60.711788679245281</v>
      </c>
    </row>
    <row r="6" spans="2:10">
      <c r="B6" s="172" t="s">
        <v>30</v>
      </c>
      <c r="C6" s="173" t="s">
        <v>30</v>
      </c>
      <c r="D6" s="172">
        <v>46997</v>
      </c>
      <c r="E6" s="102">
        <v>3312500</v>
      </c>
      <c r="F6" s="103">
        <v>0.16804028862833167</v>
      </c>
      <c r="G6" s="103">
        <v>0.16804028862833167</v>
      </c>
      <c r="H6" s="102">
        <v>2011078</v>
      </c>
      <c r="I6" s="102">
        <v>23435697175.690002</v>
      </c>
      <c r="J6" s="103">
        <v>60.711788679245281</v>
      </c>
    </row>
    <row r="7" spans="2:10">
      <c r="B7" s="174">
        <v>44712</v>
      </c>
      <c r="C7" s="174">
        <v>44713</v>
      </c>
      <c r="D7" s="174">
        <v>46997</v>
      </c>
      <c r="E7" s="153">
        <v>937500</v>
      </c>
      <c r="F7" s="154">
        <v>0.16999999999999998</v>
      </c>
      <c r="G7" s="154">
        <v>0.16999999999999998</v>
      </c>
      <c r="H7" s="153">
        <v>502066</v>
      </c>
      <c r="I7" s="153">
        <v>5825271485.1500006</v>
      </c>
      <c r="J7" s="154">
        <v>53.55370666666667</v>
      </c>
    </row>
    <row r="8" spans="2:10">
      <c r="B8" s="174">
        <v>44719</v>
      </c>
      <c r="C8" s="174">
        <v>44720</v>
      </c>
      <c r="D8" s="174">
        <v>46997</v>
      </c>
      <c r="E8" s="153">
        <v>625000</v>
      </c>
      <c r="F8" s="154">
        <v>0.17</v>
      </c>
      <c r="G8" s="154">
        <v>0.17</v>
      </c>
      <c r="H8" s="153">
        <v>376500</v>
      </c>
      <c r="I8" s="153">
        <v>4378861722.0699997</v>
      </c>
      <c r="J8" s="154">
        <v>60.24</v>
      </c>
    </row>
    <row r="9" spans="2:10">
      <c r="B9" s="174">
        <v>44726</v>
      </c>
      <c r="C9" s="174">
        <v>44727</v>
      </c>
      <c r="D9" s="174">
        <v>46997</v>
      </c>
      <c r="E9" s="153">
        <v>625000</v>
      </c>
      <c r="F9" s="154">
        <v>0.17</v>
      </c>
      <c r="G9" s="154">
        <v>0.17</v>
      </c>
      <c r="H9" s="153">
        <v>311050</v>
      </c>
      <c r="I9" s="153">
        <v>3626333873.0100002</v>
      </c>
      <c r="J9" s="154">
        <v>49.768000000000001</v>
      </c>
    </row>
    <row r="10" spans="2:10">
      <c r="B10" s="174">
        <v>44733</v>
      </c>
      <c r="C10" s="174">
        <v>44734</v>
      </c>
      <c r="D10" s="174">
        <v>46997</v>
      </c>
      <c r="E10" s="153">
        <v>625000</v>
      </c>
      <c r="F10" s="154">
        <v>0.16679999999999998</v>
      </c>
      <c r="G10" s="154">
        <v>0.16679999999999998</v>
      </c>
      <c r="H10" s="153">
        <v>594012</v>
      </c>
      <c r="I10" s="153">
        <v>6940236068.6700001</v>
      </c>
      <c r="J10" s="154">
        <v>95.041920000000005</v>
      </c>
    </row>
    <row r="11" spans="2:10">
      <c r="B11" s="174">
        <v>44740</v>
      </c>
      <c r="C11" s="174">
        <v>44741</v>
      </c>
      <c r="D11" s="175">
        <v>46997</v>
      </c>
      <c r="E11" s="153">
        <v>500000</v>
      </c>
      <c r="F11" s="154">
        <v>0.16109999999999999</v>
      </c>
      <c r="G11" s="154">
        <v>0.16109999999999999</v>
      </c>
      <c r="H11" s="153">
        <v>227450</v>
      </c>
      <c r="I11" s="153">
        <v>2664994026.79</v>
      </c>
      <c r="J11" s="154">
        <v>45.49</v>
      </c>
    </row>
    <row r="12" spans="2:10">
      <c r="B12" s="174" t="s">
        <v>30</v>
      </c>
      <c r="C12" s="176" t="s">
        <v>30</v>
      </c>
      <c r="D12" s="176" t="s">
        <v>30</v>
      </c>
      <c r="E12" s="153" t="s">
        <v>30</v>
      </c>
      <c r="F12" s="154" t="s">
        <v>30</v>
      </c>
      <c r="G12" s="154" t="s">
        <v>30</v>
      </c>
      <c r="H12" s="153" t="s">
        <v>30</v>
      </c>
      <c r="I12" s="153" t="s">
        <v>30</v>
      </c>
      <c r="J12" s="154" t="s">
        <v>30</v>
      </c>
    </row>
    <row r="13" spans="2:10">
      <c r="B13" s="107" t="s">
        <v>10</v>
      </c>
      <c r="C13" s="164" t="s">
        <v>30</v>
      </c>
      <c r="D13" s="164"/>
      <c r="E13" s="109">
        <v>40625000</v>
      </c>
      <c r="F13" s="110" t="s">
        <v>30</v>
      </c>
      <c r="G13" s="110" t="s">
        <v>30</v>
      </c>
      <c r="H13" s="109">
        <v>37092243</v>
      </c>
      <c r="I13" s="109">
        <v>28544374259.32</v>
      </c>
      <c r="J13" s="110">
        <v>91.303982769230771</v>
      </c>
    </row>
    <row r="14" spans="2:10">
      <c r="B14" s="172" t="s">
        <v>30</v>
      </c>
      <c r="C14" s="173" t="s">
        <v>30</v>
      </c>
      <c r="D14" s="172">
        <v>44835</v>
      </c>
      <c r="E14" s="102">
        <v>2500000</v>
      </c>
      <c r="F14" s="103">
        <v>13.364446527810541</v>
      </c>
      <c r="G14" s="103">
        <v>13.365115600235745</v>
      </c>
      <c r="H14" s="102">
        <v>2238000</v>
      </c>
      <c r="I14" s="102">
        <v>2151825452.1300001</v>
      </c>
      <c r="J14" s="103">
        <v>89.52</v>
      </c>
    </row>
    <row r="15" spans="2:10">
      <c r="B15" s="174">
        <v>44714</v>
      </c>
      <c r="C15" s="174">
        <v>44715</v>
      </c>
      <c r="D15" s="174">
        <v>44835</v>
      </c>
      <c r="E15" s="153">
        <v>1000000</v>
      </c>
      <c r="F15" s="154">
        <v>13.275</v>
      </c>
      <c r="G15" s="154">
        <v>13.276300000000001</v>
      </c>
      <c r="H15" s="153">
        <v>1000000</v>
      </c>
      <c r="I15" s="153">
        <v>959301814.28999996</v>
      </c>
      <c r="J15" s="154">
        <v>100</v>
      </c>
    </row>
    <row r="16" spans="2:10">
      <c r="B16" s="174">
        <v>44714</v>
      </c>
      <c r="C16" s="174">
        <v>44718</v>
      </c>
      <c r="D16" s="174">
        <v>44835</v>
      </c>
      <c r="E16" s="153">
        <v>250000</v>
      </c>
      <c r="F16" s="154">
        <v>13.275</v>
      </c>
      <c r="G16" s="154">
        <v>13.275</v>
      </c>
      <c r="H16" s="153">
        <v>0</v>
      </c>
      <c r="I16" s="153">
        <v>0</v>
      </c>
      <c r="J16" s="154">
        <v>0</v>
      </c>
    </row>
    <row r="17" spans="2:10">
      <c r="B17" s="174">
        <v>44727</v>
      </c>
      <c r="C17" s="174">
        <v>44729</v>
      </c>
      <c r="D17" s="174">
        <v>44835</v>
      </c>
      <c r="E17" s="153">
        <v>1000000</v>
      </c>
      <c r="F17" s="154">
        <v>13.436400000000001</v>
      </c>
      <c r="G17" s="154">
        <v>13.4366</v>
      </c>
      <c r="H17" s="153">
        <v>1000000</v>
      </c>
      <c r="I17" s="153">
        <v>963173576.48000002</v>
      </c>
      <c r="J17" s="154">
        <v>100</v>
      </c>
    </row>
    <row r="18" spans="2:10">
      <c r="B18" s="174">
        <v>44727</v>
      </c>
      <c r="C18" s="174">
        <v>44732</v>
      </c>
      <c r="D18" s="175">
        <v>44835</v>
      </c>
      <c r="E18" s="153">
        <v>250000</v>
      </c>
      <c r="F18" s="154">
        <v>13.436400000000001</v>
      </c>
      <c r="G18" s="154">
        <v>13.436400000000001</v>
      </c>
      <c r="H18" s="153">
        <v>238000</v>
      </c>
      <c r="I18" s="153">
        <v>229350061.36000001</v>
      </c>
      <c r="J18" s="154">
        <v>95.199999999999989</v>
      </c>
    </row>
    <row r="19" spans="2:10">
      <c r="B19" s="174" t="s">
        <v>30</v>
      </c>
      <c r="C19" s="176" t="s">
        <v>30</v>
      </c>
      <c r="D19" s="176" t="s">
        <v>30</v>
      </c>
      <c r="E19" s="153" t="s">
        <v>30</v>
      </c>
      <c r="F19" s="154" t="s">
        <v>30</v>
      </c>
      <c r="G19" s="154" t="s">
        <v>30</v>
      </c>
      <c r="H19" s="153" t="s">
        <v>30</v>
      </c>
      <c r="I19" s="153" t="s">
        <v>30</v>
      </c>
      <c r="J19" s="154" t="s">
        <v>30</v>
      </c>
    </row>
    <row r="20" spans="2:10">
      <c r="B20" s="172" t="s">
        <v>30</v>
      </c>
      <c r="C20" s="173" t="s">
        <v>30</v>
      </c>
      <c r="D20" s="172">
        <v>45017</v>
      </c>
      <c r="E20" s="102">
        <v>2500000</v>
      </c>
      <c r="F20" s="103">
        <v>13.550423558230595</v>
      </c>
      <c r="G20" s="103">
        <v>13.550869786825997</v>
      </c>
      <c r="H20" s="102">
        <v>2238000</v>
      </c>
      <c r="I20" s="102">
        <v>2023449683.72</v>
      </c>
      <c r="J20" s="103">
        <v>89.52</v>
      </c>
    </row>
    <row r="21" spans="2:10">
      <c r="B21" s="174">
        <v>44721</v>
      </c>
      <c r="C21" s="174">
        <v>44722</v>
      </c>
      <c r="D21" s="174">
        <v>45017</v>
      </c>
      <c r="E21" s="153">
        <v>1000000</v>
      </c>
      <c r="F21" s="154">
        <v>13.4971</v>
      </c>
      <c r="G21" s="154">
        <v>13.497999999999999</v>
      </c>
      <c r="H21" s="153">
        <v>1000000</v>
      </c>
      <c r="I21" s="153">
        <v>902585600.57000005</v>
      </c>
      <c r="J21" s="154">
        <v>100</v>
      </c>
    </row>
    <row r="22" spans="2:10">
      <c r="B22" s="174">
        <v>44721</v>
      </c>
      <c r="C22" s="174">
        <v>44725</v>
      </c>
      <c r="D22" s="174">
        <v>45017</v>
      </c>
      <c r="E22" s="153">
        <v>250000</v>
      </c>
      <c r="F22" s="154">
        <v>13.4971</v>
      </c>
      <c r="G22" s="154">
        <v>13.4971</v>
      </c>
      <c r="H22" s="153">
        <v>238000</v>
      </c>
      <c r="I22" s="153">
        <v>214923385.94999999</v>
      </c>
      <c r="J22" s="154">
        <v>95.199999999999989</v>
      </c>
    </row>
    <row r="23" spans="2:10">
      <c r="B23" s="174">
        <v>44735</v>
      </c>
      <c r="C23" s="174">
        <v>44736</v>
      </c>
      <c r="D23" s="174">
        <v>45017</v>
      </c>
      <c r="E23" s="153">
        <v>1000000</v>
      </c>
      <c r="F23" s="154">
        <v>13.616199999999999</v>
      </c>
      <c r="G23" s="154">
        <v>13.616300000000001</v>
      </c>
      <c r="H23" s="153">
        <v>1000000</v>
      </c>
      <c r="I23" s="153">
        <v>905940697.20000005</v>
      </c>
      <c r="J23" s="154">
        <v>100</v>
      </c>
    </row>
    <row r="24" spans="2:10">
      <c r="B24" s="174">
        <v>44735</v>
      </c>
      <c r="C24" s="174">
        <v>44739</v>
      </c>
      <c r="D24" s="175">
        <v>45017</v>
      </c>
      <c r="E24" s="153">
        <v>250000</v>
      </c>
      <c r="F24" s="154">
        <v>13.616199999999999</v>
      </c>
      <c r="G24" s="154">
        <v>13.616199999999999</v>
      </c>
      <c r="H24" s="153">
        <v>0</v>
      </c>
      <c r="I24" s="153">
        <v>0</v>
      </c>
      <c r="J24" s="154">
        <v>0</v>
      </c>
    </row>
    <row r="25" spans="2:10">
      <c r="B25" s="174" t="s">
        <v>30</v>
      </c>
      <c r="C25" s="176" t="s">
        <v>30</v>
      </c>
      <c r="D25" s="176" t="s">
        <v>30</v>
      </c>
      <c r="E25" s="153" t="s">
        <v>30</v>
      </c>
      <c r="F25" s="154" t="s">
        <v>30</v>
      </c>
      <c r="G25" s="154" t="s">
        <v>30</v>
      </c>
      <c r="H25" s="153" t="s">
        <v>30</v>
      </c>
      <c r="I25" s="153" t="s">
        <v>30</v>
      </c>
      <c r="J25" s="154" t="s">
        <v>30</v>
      </c>
    </row>
    <row r="26" spans="2:10">
      <c r="B26" s="172" t="s">
        <v>30</v>
      </c>
      <c r="C26" s="173" t="s">
        <v>30</v>
      </c>
      <c r="D26" s="172">
        <v>45383</v>
      </c>
      <c r="E26" s="102">
        <v>16250000</v>
      </c>
      <c r="F26" s="103">
        <v>13.062140961629051</v>
      </c>
      <c r="G26" s="103">
        <v>13.066982043406506</v>
      </c>
      <c r="H26" s="102">
        <v>15132998</v>
      </c>
      <c r="I26" s="102">
        <v>12149775735.68</v>
      </c>
      <c r="J26" s="103">
        <v>93.126141538461539</v>
      </c>
    </row>
    <row r="27" spans="2:10">
      <c r="B27" s="174">
        <v>44714</v>
      </c>
      <c r="C27" s="174">
        <v>44715</v>
      </c>
      <c r="D27" s="174">
        <v>45383</v>
      </c>
      <c r="E27" s="153">
        <v>5000000</v>
      </c>
      <c r="F27" s="154">
        <v>13.0337</v>
      </c>
      <c r="G27" s="154">
        <v>13.039</v>
      </c>
      <c r="H27" s="153">
        <v>5000000</v>
      </c>
      <c r="I27" s="153">
        <v>4005796474.3800001</v>
      </c>
      <c r="J27" s="154">
        <v>100</v>
      </c>
    </row>
    <row r="28" spans="2:10">
      <c r="B28" s="174">
        <v>44714</v>
      </c>
      <c r="C28" s="174">
        <v>44718</v>
      </c>
      <c r="D28" s="174">
        <v>45383</v>
      </c>
      <c r="E28" s="153">
        <v>1250000</v>
      </c>
      <c r="F28" s="154">
        <v>13.0337</v>
      </c>
      <c r="G28" s="154">
        <v>13.0337</v>
      </c>
      <c r="H28" s="153">
        <v>895000</v>
      </c>
      <c r="I28" s="153">
        <v>717386395.25999999</v>
      </c>
      <c r="J28" s="154">
        <v>71.599999999999994</v>
      </c>
    </row>
    <row r="29" spans="2:10">
      <c r="B29" s="174">
        <v>44721</v>
      </c>
      <c r="C29" s="174">
        <v>44722</v>
      </c>
      <c r="D29" s="174">
        <v>45383</v>
      </c>
      <c r="E29" s="153">
        <v>4000000</v>
      </c>
      <c r="F29" s="154">
        <v>13.0815</v>
      </c>
      <c r="G29" s="154">
        <v>13.084</v>
      </c>
      <c r="H29" s="153">
        <v>4000000</v>
      </c>
      <c r="I29" s="153">
        <v>3210004068.1900001</v>
      </c>
      <c r="J29" s="154">
        <v>100</v>
      </c>
    </row>
    <row r="30" spans="2:10">
      <c r="B30" s="174">
        <v>44721</v>
      </c>
      <c r="C30" s="174">
        <v>44725</v>
      </c>
      <c r="D30" s="174">
        <v>45383</v>
      </c>
      <c r="E30" s="153">
        <v>1000000</v>
      </c>
      <c r="F30" s="154">
        <v>13.0815</v>
      </c>
      <c r="G30" s="154">
        <v>13.0815</v>
      </c>
      <c r="H30" s="153">
        <v>999998</v>
      </c>
      <c r="I30" s="153">
        <v>802891866.13</v>
      </c>
      <c r="J30" s="154">
        <v>99.999800000000008</v>
      </c>
    </row>
    <row r="31" spans="2:10">
      <c r="B31" s="174">
        <v>44727</v>
      </c>
      <c r="C31" s="174">
        <v>44729</v>
      </c>
      <c r="D31" s="174">
        <v>45383</v>
      </c>
      <c r="E31" s="153">
        <v>1000000</v>
      </c>
      <c r="F31" s="154">
        <v>13.472300000000001</v>
      </c>
      <c r="G31" s="154">
        <v>13.473800000000001</v>
      </c>
      <c r="H31" s="153">
        <v>1000000</v>
      </c>
      <c r="I31" s="153">
        <v>799162700.10000002</v>
      </c>
      <c r="J31" s="154">
        <v>100</v>
      </c>
    </row>
    <row r="32" spans="2:10">
      <c r="B32" s="174">
        <v>44727</v>
      </c>
      <c r="C32" s="174">
        <v>44732</v>
      </c>
      <c r="D32" s="174">
        <v>45383</v>
      </c>
      <c r="E32" s="153">
        <v>250000</v>
      </c>
      <c r="F32" s="154">
        <v>13.472300000000001</v>
      </c>
      <c r="G32" s="154">
        <v>13.472300000000001</v>
      </c>
      <c r="H32" s="153">
        <v>238000</v>
      </c>
      <c r="I32" s="153">
        <v>190296421.41999999</v>
      </c>
      <c r="J32" s="154">
        <v>95.199999999999989</v>
      </c>
    </row>
    <row r="33" spans="2:10">
      <c r="B33" s="174">
        <v>44735</v>
      </c>
      <c r="C33" s="174">
        <v>44736</v>
      </c>
      <c r="D33" s="174">
        <v>45383</v>
      </c>
      <c r="E33" s="153">
        <v>3000000</v>
      </c>
      <c r="F33" s="154">
        <v>12.918100000000001</v>
      </c>
      <c r="G33" s="154">
        <v>12.9298</v>
      </c>
      <c r="H33" s="153">
        <v>3000000</v>
      </c>
      <c r="I33" s="153">
        <v>2424237810.1999998</v>
      </c>
      <c r="J33" s="154">
        <v>100</v>
      </c>
    </row>
    <row r="34" spans="2:10">
      <c r="B34" s="174">
        <v>44735</v>
      </c>
      <c r="C34" s="174">
        <v>44739</v>
      </c>
      <c r="D34" s="175">
        <v>45383</v>
      </c>
      <c r="E34" s="153">
        <v>750000</v>
      </c>
      <c r="F34" s="154">
        <v>12.918100000000001</v>
      </c>
      <c r="G34" s="154">
        <v>12.918100000000001</v>
      </c>
      <c r="H34" s="153">
        <v>0</v>
      </c>
      <c r="I34" s="153">
        <v>0</v>
      </c>
      <c r="J34" s="154">
        <v>0</v>
      </c>
    </row>
    <row r="35" spans="2:10">
      <c r="B35" s="174" t="s">
        <v>30</v>
      </c>
      <c r="C35" s="176" t="s">
        <v>30</v>
      </c>
      <c r="D35" s="176" t="s">
        <v>30</v>
      </c>
      <c r="E35" s="153" t="s">
        <v>30</v>
      </c>
      <c r="F35" s="154" t="s">
        <v>30</v>
      </c>
      <c r="G35" s="154" t="s">
        <v>30</v>
      </c>
      <c r="H35" s="153" t="s">
        <v>30</v>
      </c>
      <c r="I35" s="153" t="s">
        <v>30</v>
      </c>
      <c r="J35" s="154" t="s">
        <v>30</v>
      </c>
    </row>
    <row r="36" spans="2:10">
      <c r="B36" s="172" t="s">
        <v>30</v>
      </c>
      <c r="C36" s="173" t="s">
        <v>30</v>
      </c>
      <c r="D36" s="172">
        <v>45839</v>
      </c>
      <c r="E36" s="102">
        <v>19375000</v>
      </c>
      <c r="F36" s="103">
        <v>12.547146087852839</v>
      </c>
      <c r="G36" s="103">
        <v>12.554244748582068</v>
      </c>
      <c r="H36" s="102">
        <v>17483245</v>
      </c>
      <c r="I36" s="102">
        <v>12219323387.789999</v>
      </c>
      <c r="J36" s="103">
        <v>90.236103225806445</v>
      </c>
    </row>
    <row r="37" spans="2:10">
      <c r="B37" s="174">
        <v>44714</v>
      </c>
      <c r="C37" s="174">
        <v>44715</v>
      </c>
      <c r="D37" s="174">
        <v>45839</v>
      </c>
      <c r="E37" s="153">
        <v>3500000</v>
      </c>
      <c r="F37" s="154">
        <v>12.5433</v>
      </c>
      <c r="G37" s="154">
        <v>12.549099999999999</v>
      </c>
      <c r="H37" s="153">
        <v>3500000</v>
      </c>
      <c r="I37" s="153">
        <v>2438111121.02</v>
      </c>
      <c r="J37" s="154">
        <v>100</v>
      </c>
    </row>
    <row r="38" spans="2:10">
      <c r="B38" s="174">
        <v>44714</v>
      </c>
      <c r="C38" s="174">
        <v>44718</v>
      </c>
      <c r="D38" s="174">
        <v>45839</v>
      </c>
      <c r="E38" s="153">
        <v>875000</v>
      </c>
      <c r="F38" s="154">
        <v>12.5433</v>
      </c>
      <c r="G38" s="154">
        <v>12.5433</v>
      </c>
      <c r="H38" s="153">
        <v>533248</v>
      </c>
      <c r="I38" s="153">
        <v>371637223.94</v>
      </c>
      <c r="J38" s="154">
        <v>60.942628571428571</v>
      </c>
    </row>
    <row r="39" spans="2:10">
      <c r="B39" s="174">
        <v>44721</v>
      </c>
      <c r="C39" s="174">
        <v>44722</v>
      </c>
      <c r="D39" s="174">
        <v>45839</v>
      </c>
      <c r="E39" s="153">
        <v>5000000</v>
      </c>
      <c r="F39" s="154">
        <v>12.6744</v>
      </c>
      <c r="G39" s="154">
        <v>12.678000000000001</v>
      </c>
      <c r="H39" s="153">
        <v>4950000</v>
      </c>
      <c r="I39" s="153">
        <v>3444072986.3000002</v>
      </c>
      <c r="J39" s="154">
        <v>99</v>
      </c>
    </row>
    <row r="40" spans="2:10">
      <c r="B40" s="174">
        <v>44721</v>
      </c>
      <c r="C40" s="174">
        <v>44725</v>
      </c>
      <c r="D40" s="174">
        <v>45839</v>
      </c>
      <c r="E40" s="153">
        <v>1250000</v>
      </c>
      <c r="F40" s="154">
        <v>12.6744</v>
      </c>
      <c r="G40" s="154">
        <v>12.6744</v>
      </c>
      <c r="H40" s="153">
        <v>1249997</v>
      </c>
      <c r="I40" s="153">
        <v>870126321.64999998</v>
      </c>
      <c r="J40" s="154">
        <v>99.999760000000009</v>
      </c>
    </row>
    <row r="41" spans="2:10">
      <c r="B41" s="174">
        <v>44727</v>
      </c>
      <c r="C41" s="174">
        <v>44729</v>
      </c>
      <c r="D41" s="174">
        <v>45839</v>
      </c>
      <c r="E41" s="153">
        <v>1000000</v>
      </c>
      <c r="F41" s="154">
        <v>12.9567</v>
      </c>
      <c r="G41" s="154">
        <v>12.962999999999999</v>
      </c>
      <c r="H41" s="153">
        <v>1000000</v>
      </c>
      <c r="I41" s="153">
        <v>691835874.05999994</v>
      </c>
      <c r="J41" s="154">
        <v>100</v>
      </c>
    </row>
    <row r="42" spans="2:10">
      <c r="B42" s="174">
        <v>44727</v>
      </c>
      <c r="C42" s="174">
        <v>44732</v>
      </c>
      <c r="D42" s="174">
        <v>45839</v>
      </c>
      <c r="E42" s="153">
        <v>250000</v>
      </c>
      <c r="F42" s="154">
        <v>12.9567</v>
      </c>
      <c r="G42" s="154">
        <v>12.9567</v>
      </c>
      <c r="H42" s="153">
        <v>250000</v>
      </c>
      <c r="I42" s="153">
        <v>173043056.91999999</v>
      </c>
      <c r="J42" s="154">
        <v>100</v>
      </c>
    </row>
    <row r="43" spans="2:10">
      <c r="B43" s="174">
        <v>44735</v>
      </c>
      <c r="C43" s="174">
        <v>44736</v>
      </c>
      <c r="D43" s="174">
        <v>45839</v>
      </c>
      <c r="E43" s="153">
        <v>6000000</v>
      </c>
      <c r="F43" s="154">
        <v>12.3362</v>
      </c>
      <c r="G43" s="154">
        <v>12.349399999999999</v>
      </c>
      <c r="H43" s="153">
        <v>6000000</v>
      </c>
      <c r="I43" s="153">
        <v>4230496803.9000001</v>
      </c>
      <c r="J43" s="154">
        <v>100</v>
      </c>
    </row>
    <row r="44" spans="2:10">
      <c r="B44" s="174">
        <v>44735</v>
      </c>
      <c r="C44" s="174">
        <v>44739</v>
      </c>
      <c r="D44" s="175">
        <v>45839</v>
      </c>
      <c r="E44" s="153">
        <v>1500000</v>
      </c>
      <c r="F44" s="154">
        <v>12.3362</v>
      </c>
      <c r="G44" s="154">
        <v>12.3362</v>
      </c>
      <c r="H44" s="153">
        <v>0</v>
      </c>
      <c r="I44" s="153">
        <v>0</v>
      </c>
      <c r="J44" s="154">
        <v>0</v>
      </c>
    </row>
    <row r="45" spans="2:10">
      <c r="B45" s="174" t="s">
        <v>30</v>
      </c>
      <c r="C45" s="176" t="s">
        <v>30</v>
      </c>
      <c r="D45" s="176" t="s">
        <v>30</v>
      </c>
      <c r="E45" s="153" t="s">
        <v>30</v>
      </c>
      <c r="F45" s="154" t="s">
        <v>30</v>
      </c>
      <c r="G45" s="154" t="s">
        <v>30</v>
      </c>
      <c r="H45" s="153" t="s">
        <v>30</v>
      </c>
      <c r="I45" s="153" t="s">
        <v>30</v>
      </c>
      <c r="J45" s="154" t="s">
        <v>30</v>
      </c>
    </row>
    <row r="46" spans="2:10">
      <c r="B46" s="107" t="s">
        <v>11</v>
      </c>
      <c r="C46" s="164" t="s">
        <v>30</v>
      </c>
      <c r="D46" s="164"/>
      <c r="E46" s="109">
        <v>4462500</v>
      </c>
      <c r="F46" s="110" t="s">
        <v>30</v>
      </c>
      <c r="G46" s="110" t="s">
        <v>30</v>
      </c>
      <c r="H46" s="109">
        <v>3193593</v>
      </c>
      <c r="I46" s="109">
        <v>12955177258.25</v>
      </c>
      <c r="J46" s="110">
        <v>71.565109243697478</v>
      </c>
    </row>
    <row r="47" spans="2:10">
      <c r="B47" s="172" t="s">
        <v>30</v>
      </c>
      <c r="C47" s="173" t="s">
        <v>30</v>
      </c>
      <c r="D47" s="172">
        <v>45792</v>
      </c>
      <c r="E47" s="102">
        <v>1312500</v>
      </c>
      <c r="F47" s="103">
        <v>5.8450802453668329</v>
      </c>
      <c r="G47" s="103">
        <v>5.8450802453668329</v>
      </c>
      <c r="H47" s="102">
        <v>951998</v>
      </c>
      <c r="I47" s="102">
        <v>3814500581.9700003</v>
      </c>
      <c r="J47" s="103">
        <v>72.533180952380945</v>
      </c>
    </row>
    <row r="48" spans="2:10">
      <c r="B48" s="174">
        <v>44712</v>
      </c>
      <c r="C48" s="174">
        <v>44713</v>
      </c>
      <c r="D48" s="174">
        <v>45792</v>
      </c>
      <c r="E48" s="153">
        <v>625000</v>
      </c>
      <c r="F48" s="154">
        <v>5.8319999999999999</v>
      </c>
      <c r="G48" s="154">
        <v>5.8319999999999999</v>
      </c>
      <c r="H48" s="153">
        <v>624998</v>
      </c>
      <c r="I48" s="153">
        <v>2497934031.5700002</v>
      </c>
      <c r="J48" s="154">
        <v>99.999679999999998</v>
      </c>
    </row>
    <row r="49" spans="2:10">
      <c r="B49" s="174">
        <v>44726</v>
      </c>
      <c r="C49" s="174">
        <v>44727</v>
      </c>
      <c r="D49" s="174">
        <v>45792</v>
      </c>
      <c r="E49" s="153">
        <v>62500</v>
      </c>
      <c r="F49" s="154">
        <v>5.8414999999999999</v>
      </c>
      <c r="G49" s="154">
        <v>5.8414999999999999</v>
      </c>
      <c r="H49" s="153">
        <v>50000</v>
      </c>
      <c r="I49" s="153">
        <v>200530092.63</v>
      </c>
      <c r="J49" s="154">
        <v>80</v>
      </c>
    </row>
    <row r="50" spans="2:10">
      <c r="B50" s="174">
        <v>44740</v>
      </c>
      <c r="C50" s="174">
        <v>44741</v>
      </c>
      <c r="D50" s="175">
        <v>45792</v>
      </c>
      <c r="E50" s="153">
        <v>625000</v>
      </c>
      <c r="F50" s="154">
        <v>5.875</v>
      </c>
      <c r="G50" s="154">
        <v>5.875</v>
      </c>
      <c r="H50" s="153">
        <v>277000</v>
      </c>
      <c r="I50" s="153">
        <v>1116036457.77</v>
      </c>
      <c r="J50" s="154">
        <v>44.32</v>
      </c>
    </row>
    <row r="51" spans="2:10">
      <c r="B51" s="174" t="s">
        <v>30</v>
      </c>
      <c r="C51" s="176" t="s">
        <v>30</v>
      </c>
      <c r="D51" s="176" t="s">
        <v>30</v>
      </c>
      <c r="E51" s="153" t="s">
        <v>30</v>
      </c>
      <c r="F51" s="154" t="s">
        <v>30</v>
      </c>
      <c r="G51" s="154" t="s">
        <v>30</v>
      </c>
      <c r="H51" s="153" t="s">
        <v>30</v>
      </c>
      <c r="I51" s="153" t="s">
        <v>30</v>
      </c>
      <c r="J51" s="154" t="s">
        <v>30</v>
      </c>
    </row>
    <row r="52" spans="2:10">
      <c r="B52" s="172" t="s">
        <v>30</v>
      </c>
      <c r="C52" s="173" t="s">
        <v>30</v>
      </c>
      <c r="D52" s="172">
        <v>49444</v>
      </c>
      <c r="E52" s="102">
        <v>200000</v>
      </c>
      <c r="F52" s="103">
        <v>5.7586069397722532</v>
      </c>
      <c r="G52" s="103">
        <v>5.7586069397722532</v>
      </c>
      <c r="H52" s="102">
        <v>83350</v>
      </c>
      <c r="I52" s="102">
        <v>340817164.86000001</v>
      </c>
      <c r="J52" s="103">
        <v>41.675000000000004</v>
      </c>
    </row>
    <row r="53" spans="2:10">
      <c r="B53" s="174">
        <v>44719</v>
      </c>
      <c r="C53" s="174">
        <v>44720</v>
      </c>
      <c r="D53" s="174">
        <v>49444</v>
      </c>
      <c r="E53" s="153">
        <v>50000</v>
      </c>
      <c r="F53" s="154">
        <v>5.7850000000000001</v>
      </c>
      <c r="G53" s="154">
        <v>5.7850000000000001</v>
      </c>
      <c r="H53" s="153">
        <v>20600</v>
      </c>
      <c r="I53" s="153">
        <v>83811223.180000007</v>
      </c>
      <c r="J53" s="154">
        <v>41.199999999999996</v>
      </c>
    </row>
    <row r="54" spans="2:10">
      <c r="B54" s="174">
        <v>44733</v>
      </c>
      <c r="C54" s="174">
        <v>44734</v>
      </c>
      <c r="D54" s="175">
        <v>49444</v>
      </c>
      <c r="E54" s="153">
        <v>150000</v>
      </c>
      <c r="F54" s="154">
        <v>5.75</v>
      </c>
      <c r="G54" s="154">
        <v>5.75</v>
      </c>
      <c r="H54" s="153">
        <v>62750</v>
      </c>
      <c r="I54" s="153">
        <v>257005941.68000001</v>
      </c>
      <c r="J54" s="154">
        <v>41.833333333333336</v>
      </c>
    </row>
    <row r="55" spans="2:10">
      <c r="B55" s="174" t="s">
        <v>30</v>
      </c>
      <c r="C55" s="176" t="s">
        <v>30</v>
      </c>
      <c r="D55" s="176" t="s">
        <v>30</v>
      </c>
      <c r="E55" s="153" t="s">
        <v>30</v>
      </c>
      <c r="F55" s="154" t="s">
        <v>30</v>
      </c>
      <c r="G55" s="154" t="s">
        <v>30</v>
      </c>
      <c r="H55" s="153" t="s">
        <v>30</v>
      </c>
      <c r="I55" s="153" t="s">
        <v>30</v>
      </c>
      <c r="J55" s="154" t="s">
        <v>30</v>
      </c>
    </row>
    <row r="56" spans="2:10">
      <c r="B56" s="172" t="s">
        <v>30</v>
      </c>
      <c r="C56" s="173" t="s">
        <v>30</v>
      </c>
      <c r="D56" s="172">
        <v>53097</v>
      </c>
      <c r="E56" s="102">
        <v>362500</v>
      </c>
      <c r="F56" s="103">
        <v>5.9194440213876716</v>
      </c>
      <c r="G56" s="103">
        <v>5.9194440213876716</v>
      </c>
      <c r="H56" s="102">
        <v>78150</v>
      </c>
      <c r="I56" s="102">
        <v>316194782.13999999</v>
      </c>
      <c r="J56" s="103">
        <v>21.558620689655172</v>
      </c>
    </row>
    <row r="57" spans="2:10">
      <c r="B57" s="174">
        <v>44712</v>
      </c>
      <c r="C57" s="174">
        <v>44713</v>
      </c>
      <c r="D57" s="174">
        <v>53097</v>
      </c>
      <c r="E57" s="153">
        <v>150000</v>
      </c>
      <c r="F57" s="154">
        <v>5.83</v>
      </c>
      <c r="G57" s="154">
        <v>5.83</v>
      </c>
      <c r="H57" s="153">
        <v>10750</v>
      </c>
      <c r="I57" s="153">
        <v>43736405.700000003</v>
      </c>
      <c r="J57" s="154">
        <v>7.166666666666667</v>
      </c>
    </row>
    <row r="58" spans="2:10">
      <c r="B58" s="174">
        <v>44726</v>
      </c>
      <c r="C58" s="174">
        <v>44727</v>
      </c>
      <c r="D58" s="174">
        <v>53097</v>
      </c>
      <c r="E58" s="153">
        <v>50000</v>
      </c>
      <c r="F58" s="154">
        <v>5.9</v>
      </c>
      <c r="G58" s="154">
        <v>5.9</v>
      </c>
      <c r="H58" s="153">
        <v>28050</v>
      </c>
      <c r="I58" s="153">
        <v>113578483.39</v>
      </c>
      <c r="J58" s="154">
        <v>56.100000000000009</v>
      </c>
    </row>
    <row r="59" spans="2:10">
      <c r="B59" s="174">
        <v>44726</v>
      </c>
      <c r="C59" s="174">
        <v>44729</v>
      </c>
      <c r="D59" s="174">
        <v>53097</v>
      </c>
      <c r="E59" s="153">
        <v>12500</v>
      </c>
      <c r="F59" s="154">
        <v>5.9</v>
      </c>
      <c r="G59" s="154">
        <v>5.9</v>
      </c>
      <c r="H59" s="153">
        <v>10800</v>
      </c>
      <c r="I59" s="153">
        <v>43759311.729999997</v>
      </c>
      <c r="J59" s="154">
        <v>86.4</v>
      </c>
    </row>
    <row r="60" spans="2:10">
      <c r="B60" s="174">
        <v>44740</v>
      </c>
      <c r="C60" s="174">
        <v>44741</v>
      </c>
      <c r="D60" s="175">
        <v>53097</v>
      </c>
      <c r="E60" s="153">
        <v>150000</v>
      </c>
      <c r="F60" s="154">
        <v>5.98</v>
      </c>
      <c r="G60" s="154">
        <v>5.98</v>
      </c>
      <c r="H60" s="153">
        <v>28550</v>
      </c>
      <c r="I60" s="153">
        <v>115120581.31999999</v>
      </c>
      <c r="J60" s="154">
        <v>19.033333333333331</v>
      </c>
    </row>
    <row r="61" spans="2:10">
      <c r="B61" s="174" t="s">
        <v>30</v>
      </c>
      <c r="C61" s="176" t="s">
        <v>30</v>
      </c>
      <c r="D61" s="176" t="s">
        <v>30</v>
      </c>
      <c r="E61" s="153" t="s">
        <v>30</v>
      </c>
      <c r="F61" s="154" t="s">
        <v>30</v>
      </c>
      <c r="G61" s="154" t="s">
        <v>30</v>
      </c>
      <c r="H61" s="153" t="s">
        <v>30</v>
      </c>
      <c r="I61" s="153" t="s">
        <v>30</v>
      </c>
      <c r="J61" s="154" t="s">
        <v>30</v>
      </c>
    </row>
    <row r="62" spans="2:10">
      <c r="B62" s="172" t="s">
        <v>30</v>
      </c>
      <c r="C62" s="173" t="s">
        <v>30</v>
      </c>
      <c r="D62" s="172">
        <v>48441</v>
      </c>
      <c r="E62" s="102">
        <v>437500</v>
      </c>
      <c r="F62" s="103">
        <v>5.7711981108856545</v>
      </c>
      <c r="G62" s="103">
        <v>5.7711981108856545</v>
      </c>
      <c r="H62" s="102">
        <v>396964</v>
      </c>
      <c r="I62" s="102">
        <v>1636662837.02</v>
      </c>
      <c r="J62" s="103">
        <v>90.734628571428573</v>
      </c>
    </row>
    <row r="63" spans="2:10">
      <c r="B63" s="174">
        <v>44712</v>
      </c>
      <c r="C63" s="174">
        <v>44713</v>
      </c>
      <c r="D63" s="174">
        <v>48441</v>
      </c>
      <c r="E63" s="153">
        <v>150000</v>
      </c>
      <c r="F63" s="154">
        <v>5.7320000000000002</v>
      </c>
      <c r="G63" s="154">
        <v>5.7320000000000002</v>
      </c>
      <c r="H63" s="153">
        <v>150000</v>
      </c>
      <c r="I63" s="153">
        <v>617683032.11000001</v>
      </c>
      <c r="J63" s="154">
        <v>100</v>
      </c>
    </row>
    <row r="64" spans="2:10">
      <c r="B64" s="174">
        <v>44712</v>
      </c>
      <c r="C64" s="174">
        <v>44714</v>
      </c>
      <c r="D64" s="174">
        <v>48441</v>
      </c>
      <c r="E64" s="153">
        <v>37500</v>
      </c>
      <c r="F64" s="154">
        <v>5.7320000000000002</v>
      </c>
      <c r="G64" s="154">
        <v>5.7320000000000002</v>
      </c>
      <c r="H64" s="153">
        <v>35664</v>
      </c>
      <c r="I64" s="153">
        <v>146920585.28999999</v>
      </c>
      <c r="J64" s="154">
        <v>95.103999999999999</v>
      </c>
    </row>
    <row r="65" spans="2:10">
      <c r="B65" s="174">
        <v>44726</v>
      </c>
      <c r="C65" s="174">
        <v>44727</v>
      </c>
      <c r="D65" s="174">
        <v>48441</v>
      </c>
      <c r="E65" s="153">
        <v>50000</v>
      </c>
      <c r="F65" s="154">
        <v>5.7240000000000002</v>
      </c>
      <c r="G65" s="154">
        <v>5.7240000000000002</v>
      </c>
      <c r="H65" s="153">
        <v>50000</v>
      </c>
      <c r="I65" s="153">
        <v>206771909.03</v>
      </c>
      <c r="J65" s="154">
        <v>100</v>
      </c>
    </row>
    <row r="66" spans="2:10">
      <c r="B66" s="174">
        <v>44726</v>
      </c>
      <c r="C66" s="174">
        <v>44729</v>
      </c>
      <c r="D66" s="174">
        <v>48441</v>
      </c>
      <c r="E66" s="153">
        <v>12500</v>
      </c>
      <c r="F66" s="154">
        <v>5.7240000000000002</v>
      </c>
      <c r="G66" s="154">
        <v>5.7240000000000002</v>
      </c>
      <c r="H66" s="153">
        <v>11300</v>
      </c>
      <c r="I66" s="153">
        <v>46760657.329999998</v>
      </c>
      <c r="J66" s="154">
        <v>90.4</v>
      </c>
    </row>
    <row r="67" spans="2:10">
      <c r="B67" s="174">
        <v>44740</v>
      </c>
      <c r="C67" s="174">
        <v>44741</v>
      </c>
      <c r="D67" s="174">
        <v>48441</v>
      </c>
      <c r="E67" s="153">
        <v>150000</v>
      </c>
      <c r="F67" s="154">
        <v>5.8390000000000004</v>
      </c>
      <c r="G67" s="154">
        <v>5.8390000000000004</v>
      </c>
      <c r="H67" s="153">
        <v>150000</v>
      </c>
      <c r="I67" s="153">
        <v>618526653.25999999</v>
      </c>
      <c r="J67" s="154">
        <v>100</v>
      </c>
    </row>
    <row r="68" spans="2:10">
      <c r="B68" s="174">
        <v>44740</v>
      </c>
      <c r="C68" s="174">
        <v>44742</v>
      </c>
      <c r="D68" s="175">
        <v>48441</v>
      </c>
      <c r="E68" s="153">
        <v>37500</v>
      </c>
      <c r="F68" s="154">
        <v>5.8390000000000004</v>
      </c>
      <c r="G68" s="154">
        <v>5.8390000000000004</v>
      </c>
      <c r="H68" s="153">
        <v>0</v>
      </c>
      <c r="I68" s="153">
        <v>0</v>
      </c>
      <c r="J68" s="154">
        <v>0</v>
      </c>
    </row>
    <row r="69" spans="2:10">
      <c r="B69" s="174" t="s">
        <v>30</v>
      </c>
      <c r="C69" s="176" t="s">
        <v>30</v>
      </c>
      <c r="D69" s="176" t="s">
        <v>30</v>
      </c>
      <c r="E69" s="153" t="s">
        <v>30</v>
      </c>
      <c r="F69" s="154" t="s">
        <v>30</v>
      </c>
      <c r="G69" s="154" t="s">
        <v>30</v>
      </c>
      <c r="H69" s="153" t="s">
        <v>30</v>
      </c>
      <c r="I69" s="153" t="s">
        <v>30</v>
      </c>
      <c r="J69" s="154" t="s">
        <v>30</v>
      </c>
    </row>
    <row r="70" spans="2:10">
      <c r="B70" s="172" t="s">
        <v>30</v>
      </c>
      <c r="C70" s="173" t="s">
        <v>30</v>
      </c>
      <c r="D70" s="172">
        <v>46522</v>
      </c>
      <c r="E70" s="102">
        <v>1937500</v>
      </c>
      <c r="F70" s="103">
        <v>5.6147120657143761</v>
      </c>
      <c r="G70" s="103">
        <v>5.6147120657143761</v>
      </c>
      <c r="H70" s="102">
        <v>1552881</v>
      </c>
      <c r="I70" s="102">
        <v>6314784153.7799997</v>
      </c>
      <c r="J70" s="103">
        <v>80.148696774193553</v>
      </c>
    </row>
    <row r="71" spans="2:10">
      <c r="B71" s="174">
        <v>44719</v>
      </c>
      <c r="C71" s="174">
        <v>44720</v>
      </c>
      <c r="D71" s="174">
        <v>46522</v>
      </c>
      <c r="E71" s="153">
        <v>62500</v>
      </c>
      <c r="F71" s="154">
        <v>5.6349999999999998</v>
      </c>
      <c r="G71" s="154">
        <v>5.6349999999999998</v>
      </c>
      <c r="H71" s="153">
        <v>52881</v>
      </c>
      <c r="I71" s="153">
        <v>214121013.78999999</v>
      </c>
      <c r="J71" s="154">
        <v>84.6096</v>
      </c>
    </row>
    <row r="72" spans="2:10">
      <c r="B72" s="174">
        <v>44733</v>
      </c>
      <c r="C72" s="174">
        <v>44734</v>
      </c>
      <c r="D72" s="175">
        <v>46522</v>
      </c>
      <c r="E72" s="153">
        <v>1875000</v>
      </c>
      <c r="F72" s="154">
        <v>5.6139999999999999</v>
      </c>
      <c r="G72" s="154">
        <v>5.6139999999999999</v>
      </c>
      <c r="H72" s="153">
        <v>1500000</v>
      </c>
      <c r="I72" s="153">
        <v>6100663139.9899998</v>
      </c>
      <c r="J72" s="154">
        <v>80</v>
      </c>
    </row>
    <row r="73" spans="2:10">
      <c r="B73" s="174" t="s">
        <v>30</v>
      </c>
      <c r="C73" s="176" t="s">
        <v>30</v>
      </c>
      <c r="D73" s="176" t="s">
        <v>30</v>
      </c>
      <c r="E73" s="153" t="s">
        <v>30</v>
      </c>
      <c r="F73" s="154" t="s">
        <v>30</v>
      </c>
      <c r="G73" s="154" t="s">
        <v>30</v>
      </c>
      <c r="H73" s="153" t="s">
        <v>30</v>
      </c>
      <c r="I73" s="153" t="s">
        <v>30</v>
      </c>
      <c r="J73" s="154" t="s">
        <v>30</v>
      </c>
    </row>
    <row r="74" spans="2:10">
      <c r="B74" s="172" t="s">
        <v>30</v>
      </c>
      <c r="C74" s="173" t="s">
        <v>30</v>
      </c>
      <c r="D74" s="172">
        <v>58668</v>
      </c>
      <c r="E74" s="102">
        <v>212500</v>
      </c>
      <c r="F74" s="103">
        <v>5.9606981951727329</v>
      </c>
      <c r="G74" s="103">
        <v>5.9606981951727329</v>
      </c>
      <c r="H74" s="102">
        <v>130250</v>
      </c>
      <c r="I74" s="102">
        <v>532217738.48000002</v>
      </c>
      <c r="J74" s="103">
        <v>61.294117647058819</v>
      </c>
    </row>
    <row r="75" spans="2:10">
      <c r="B75" s="174">
        <v>44719</v>
      </c>
      <c r="C75" s="174">
        <v>44720</v>
      </c>
      <c r="D75" s="174">
        <v>58668</v>
      </c>
      <c r="E75" s="153">
        <v>50000</v>
      </c>
      <c r="F75" s="154">
        <v>5.9499000000000004</v>
      </c>
      <c r="G75" s="154">
        <v>5.9499000000000004</v>
      </c>
      <c r="H75" s="153">
        <v>50000</v>
      </c>
      <c r="I75" s="153">
        <v>204212395.37</v>
      </c>
      <c r="J75" s="154">
        <v>100</v>
      </c>
    </row>
    <row r="76" spans="2:10">
      <c r="B76" s="174">
        <v>44719</v>
      </c>
      <c r="C76" s="174">
        <v>44721</v>
      </c>
      <c r="D76" s="174">
        <v>58668</v>
      </c>
      <c r="E76" s="153">
        <v>12500</v>
      </c>
      <c r="F76" s="154">
        <v>5.9499000000000004</v>
      </c>
      <c r="G76" s="154">
        <v>5.9499000000000004</v>
      </c>
      <c r="H76" s="153">
        <v>10300</v>
      </c>
      <c r="I76" s="153">
        <v>42085392.140000001</v>
      </c>
      <c r="J76" s="154">
        <v>82.399999999999991</v>
      </c>
    </row>
    <row r="77" spans="2:10">
      <c r="B77" s="174">
        <v>44733</v>
      </c>
      <c r="C77" s="174">
        <v>44734</v>
      </c>
      <c r="D77" s="175">
        <v>58668</v>
      </c>
      <c r="E77" s="153">
        <v>150000</v>
      </c>
      <c r="F77" s="154">
        <v>5.97</v>
      </c>
      <c r="G77" s="154">
        <v>5.97</v>
      </c>
      <c r="H77" s="153">
        <v>69950</v>
      </c>
      <c r="I77" s="153">
        <v>285919950.97000003</v>
      </c>
      <c r="J77" s="154">
        <v>46.633333333333333</v>
      </c>
    </row>
    <row r="78" spans="2:10">
      <c r="B78" s="174" t="s">
        <v>30</v>
      </c>
      <c r="C78" s="176" t="s">
        <v>30</v>
      </c>
      <c r="D78" s="176" t="s">
        <v>30</v>
      </c>
      <c r="E78" s="153" t="s">
        <v>30</v>
      </c>
      <c r="F78" s="154" t="s">
        <v>30</v>
      </c>
      <c r="G78" s="154" t="s">
        <v>30</v>
      </c>
      <c r="H78" s="153" t="s">
        <v>30</v>
      </c>
      <c r="I78" s="153" t="s">
        <v>30</v>
      </c>
      <c r="J78" s="154" t="s">
        <v>30</v>
      </c>
    </row>
    <row r="79" spans="2:10">
      <c r="B79" s="107" t="s">
        <v>12</v>
      </c>
      <c r="C79" s="164" t="s">
        <v>30</v>
      </c>
      <c r="D79" s="164"/>
      <c r="E79" s="109">
        <v>1525000</v>
      </c>
      <c r="F79" s="110" t="s">
        <v>30</v>
      </c>
      <c r="G79" s="110" t="s">
        <v>30</v>
      </c>
      <c r="H79" s="109">
        <v>953249</v>
      </c>
      <c r="I79" s="109">
        <v>855735212.74000001</v>
      </c>
      <c r="J79" s="110">
        <v>62.508131147540979</v>
      </c>
    </row>
    <row r="80" spans="2:10">
      <c r="B80" s="172" t="s">
        <v>30</v>
      </c>
      <c r="C80" s="173" t="s">
        <v>30</v>
      </c>
      <c r="D80" s="172">
        <v>47119</v>
      </c>
      <c r="E80" s="102">
        <v>537500</v>
      </c>
      <c r="F80" s="103">
        <v>12.664999999999999</v>
      </c>
      <c r="G80" s="103">
        <v>12.664999999999999</v>
      </c>
      <c r="H80" s="102">
        <v>150000</v>
      </c>
      <c r="I80" s="102">
        <v>140580502.94999999</v>
      </c>
      <c r="J80" s="103">
        <v>27.906976744186046</v>
      </c>
    </row>
    <row r="81" spans="2:10">
      <c r="B81" s="174">
        <v>44714</v>
      </c>
      <c r="C81" s="174">
        <v>44715</v>
      </c>
      <c r="D81" s="174">
        <v>47119</v>
      </c>
      <c r="E81" s="153">
        <v>150000</v>
      </c>
      <c r="F81" s="154">
        <v>0</v>
      </c>
      <c r="G81" s="154">
        <v>0</v>
      </c>
      <c r="H81" s="153">
        <v>0</v>
      </c>
      <c r="I81" s="153">
        <v>0</v>
      </c>
      <c r="J81" s="154">
        <v>0</v>
      </c>
    </row>
    <row r="82" spans="2:10" customFormat="1">
      <c r="B82" s="174">
        <v>44721</v>
      </c>
      <c r="C82" s="174">
        <v>44722</v>
      </c>
      <c r="D82" s="174">
        <v>47119</v>
      </c>
      <c r="E82" s="153">
        <v>150000</v>
      </c>
      <c r="F82" s="154">
        <v>0</v>
      </c>
      <c r="G82" s="154">
        <v>0</v>
      </c>
      <c r="H82" s="153">
        <v>0</v>
      </c>
      <c r="I82" s="153">
        <v>0</v>
      </c>
      <c r="J82" s="154">
        <v>0</v>
      </c>
    </row>
    <row r="83" spans="2:10">
      <c r="B83" s="174">
        <v>44727</v>
      </c>
      <c r="C83" s="174">
        <v>44729</v>
      </c>
      <c r="D83" s="174">
        <v>47119</v>
      </c>
      <c r="E83" s="153">
        <v>50000</v>
      </c>
      <c r="F83" s="154">
        <v>0</v>
      </c>
      <c r="G83" s="154">
        <v>0</v>
      </c>
      <c r="H83" s="153">
        <v>0</v>
      </c>
      <c r="I83" s="153">
        <v>0</v>
      </c>
      <c r="J83" s="154">
        <v>0</v>
      </c>
    </row>
    <row r="84" spans="2:10">
      <c r="B84" s="174">
        <v>44735</v>
      </c>
      <c r="C84" s="174">
        <v>44736</v>
      </c>
      <c r="D84" s="174">
        <v>47119</v>
      </c>
      <c r="E84" s="153">
        <v>150000</v>
      </c>
      <c r="F84" s="154">
        <v>12.664999999999999</v>
      </c>
      <c r="G84" s="154">
        <v>12.664999999999999</v>
      </c>
      <c r="H84" s="153">
        <v>150000</v>
      </c>
      <c r="I84" s="153">
        <v>140580502.94999999</v>
      </c>
      <c r="J84" s="154">
        <v>100</v>
      </c>
    </row>
    <row r="85" spans="2:10">
      <c r="B85" s="174">
        <v>44735</v>
      </c>
      <c r="C85" s="174">
        <v>44739</v>
      </c>
      <c r="D85" s="175">
        <v>47119</v>
      </c>
      <c r="E85" s="153">
        <v>37500</v>
      </c>
      <c r="F85" s="154">
        <v>12.664999999999999</v>
      </c>
      <c r="G85" s="154">
        <v>12.664999999999999</v>
      </c>
      <c r="H85" s="153">
        <v>0</v>
      </c>
      <c r="I85" s="153">
        <v>0</v>
      </c>
      <c r="J85" s="154">
        <v>0</v>
      </c>
    </row>
    <row r="86" spans="2:10">
      <c r="B86" s="174" t="s">
        <v>30</v>
      </c>
      <c r="C86" s="176" t="s">
        <v>30</v>
      </c>
      <c r="D86" s="176" t="s">
        <v>30</v>
      </c>
      <c r="E86" s="153" t="s">
        <v>30</v>
      </c>
      <c r="F86" s="154" t="s">
        <v>30</v>
      </c>
      <c r="G86" s="154" t="s">
        <v>30</v>
      </c>
      <c r="H86" s="153" t="s">
        <v>30</v>
      </c>
      <c r="I86" s="153" t="s">
        <v>30</v>
      </c>
      <c r="J86" s="154" t="s">
        <v>30</v>
      </c>
    </row>
    <row r="87" spans="2:10">
      <c r="B87" s="172" t="s">
        <v>30</v>
      </c>
      <c r="C87" s="173" t="s">
        <v>30</v>
      </c>
      <c r="D87" s="172">
        <v>48580</v>
      </c>
      <c r="E87" s="102">
        <v>987500</v>
      </c>
      <c r="F87" s="103">
        <v>12.836217596326005</v>
      </c>
      <c r="G87" s="103">
        <v>12.837893197911137</v>
      </c>
      <c r="H87" s="102">
        <v>803249</v>
      </c>
      <c r="I87" s="102">
        <v>715154709.78999996</v>
      </c>
      <c r="J87" s="103">
        <v>81.341670886075946</v>
      </c>
    </row>
    <row r="88" spans="2:10">
      <c r="B88" s="174">
        <v>44714</v>
      </c>
      <c r="C88" s="174">
        <v>44715</v>
      </c>
      <c r="D88" s="174">
        <v>48580</v>
      </c>
      <c r="E88" s="153">
        <v>150000</v>
      </c>
      <c r="F88" s="154">
        <v>12.7997</v>
      </c>
      <c r="G88" s="154">
        <v>12.803900000000001</v>
      </c>
      <c r="H88" s="153">
        <v>120000</v>
      </c>
      <c r="I88" s="153">
        <v>106667275.76000001</v>
      </c>
      <c r="J88" s="154">
        <v>80</v>
      </c>
    </row>
    <row r="89" spans="2:10">
      <c r="B89" s="174">
        <v>44714</v>
      </c>
      <c r="C89" s="174">
        <v>44718</v>
      </c>
      <c r="D89" s="174">
        <v>48580</v>
      </c>
      <c r="E89" s="153">
        <v>37500</v>
      </c>
      <c r="F89" s="154">
        <v>12.7997</v>
      </c>
      <c r="G89" s="154">
        <v>12.7997</v>
      </c>
      <c r="H89" s="153">
        <v>30149</v>
      </c>
      <c r="I89" s="153">
        <v>26812124.469999999</v>
      </c>
      <c r="J89" s="154">
        <v>80.397333333333336</v>
      </c>
    </row>
    <row r="90" spans="2:10">
      <c r="B90" s="174">
        <v>44721</v>
      </c>
      <c r="C90" s="174">
        <v>44722</v>
      </c>
      <c r="D90" s="174">
        <v>48580</v>
      </c>
      <c r="E90" s="153">
        <v>300000</v>
      </c>
      <c r="F90" s="154">
        <v>12.8942</v>
      </c>
      <c r="G90" s="154">
        <v>12.8949</v>
      </c>
      <c r="H90" s="153">
        <v>300000</v>
      </c>
      <c r="I90" s="153">
        <v>265935860.75</v>
      </c>
      <c r="J90" s="154">
        <v>100</v>
      </c>
    </row>
    <row r="91" spans="2:10">
      <c r="B91" s="174">
        <v>44721</v>
      </c>
      <c r="C91" s="174">
        <v>44725</v>
      </c>
      <c r="D91" s="174">
        <v>48580</v>
      </c>
      <c r="E91" s="153">
        <v>75000</v>
      </c>
      <c r="F91" s="154">
        <v>12.8942</v>
      </c>
      <c r="G91" s="154">
        <v>12.8942</v>
      </c>
      <c r="H91" s="153">
        <v>53100</v>
      </c>
      <c r="I91" s="153">
        <v>47093398.990000002</v>
      </c>
      <c r="J91" s="154">
        <v>70.8</v>
      </c>
    </row>
    <row r="92" spans="2:10">
      <c r="B92" s="174">
        <v>44727</v>
      </c>
      <c r="C92" s="174">
        <v>44729</v>
      </c>
      <c r="D92" s="174">
        <v>48580</v>
      </c>
      <c r="E92" s="153">
        <v>50000</v>
      </c>
      <c r="F92" s="154">
        <v>0</v>
      </c>
      <c r="G92" s="154">
        <v>0</v>
      </c>
      <c r="H92" s="153">
        <v>0</v>
      </c>
      <c r="I92" s="153">
        <v>0</v>
      </c>
      <c r="J92" s="154">
        <v>0</v>
      </c>
    </row>
    <row r="93" spans="2:10">
      <c r="B93" s="174">
        <v>44735</v>
      </c>
      <c r="C93" s="174">
        <v>44736</v>
      </c>
      <c r="D93" s="174">
        <v>48580</v>
      </c>
      <c r="E93" s="153">
        <v>300000</v>
      </c>
      <c r="F93" s="154">
        <v>12.786799999999999</v>
      </c>
      <c r="G93" s="154">
        <v>12.7889</v>
      </c>
      <c r="H93" s="153">
        <v>300000</v>
      </c>
      <c r="I93" s="153">
        <v>268646049.81999999</v>
      </c>
      <c r="J93" s="154">
        <v>100</v>
      </c>
    </row>
    <row r="94" spans="2:10">
      <c r="B94" s="174">
        <v>44735</v>
      </c>
      <c r="C94" s="174">
        <v>44739</v>
      </c>
      <c r="D94" s="175">
        <v>48580</v>
      </c>
      <c r="E94" s="153">
        <v>75000</v>
      </c>
      <c r="F94" s="154">
        <v>12.786799999999999</v>
      </c>
      <c r="G94" s="154">
        <v>12.786799999999999</v>
      </c>
      <c r="H94" s="153">
        <v>0</v>
      </c>
      <c r="I94" s="153">
        <v>0</v>
      </c>
      <c r="J94" s="154">
        <v>0</v>
      </c>
    </row>
    <row r="95" spans="2:10">
      <c r="B95" s="174" t="s">
        <v>30</v>
      </c>
      <c r="C95" s="176" t="s">
        <v>30</v>
      </c>
      <c r="D95" s="176" t="s">
        <v>30</v>
      </c>
      <c r="E95" s="153" t="s">
        <v>30</v>
      </c>
      <c r="F95" s="154" t="s">
        <v>30</v>
      </c>
      <c r="G95" s="154" t="s">
        <v>30</v>
      </c>
      <c r="H95" s="153" t="s">
        <v>30</v>
      </c>
      <c r="I95" s="153" t="s">
        <v>30</v>
      </c>
      <c r="J95" s="154" t="s">
        <v>30</v>
      </c>
    </row>
    <row r="96" spans="2:10">
      <c r="B96" s="145" t="s">
        <v>31</v>
      </c>
      <c r="C96" s="168" t="s">
        <v>30</v>
      </c>
      <c r="D96" s="168"/>
      <c r="E96" s="142">
        <v>49925000</v>
      </c>
      <c r="F96" s="142"/>
      <c r="G96" s="142"/>
      <c r="H96" s="142">
        <v>43250163</v>
      </c>
      <c r="I96" s="142">
        <v>65790983906</v>
      </c>
      <c r="J96" s="142">
        <v>86.630271407110669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AM107"/>
  <sheetViews>
    <sheetView zoomScale="85" zoomScaleNormal="85" workbookViewId="0"/>
  </sheetViews>
  <sheetFormatPr defaultRowHeight="15"/>
  <cols>
    <col min="2" max="2" width="12.85546875" customWidth="1"/>
    <col min="3" max="3" width="19" bestFit="1" customWidth="1"/>
    <col min="4" max="4" width="13.5703125" customWidth="1"/>
    <col min="5" max="5" width="13.85546875" customWidth="1"/>
    <col min="6" max="6" width="14.7109375" customWidth="1"/>
    <col min="7" max="7" width="15.85546875" customWidth="1"/>
    <col min="8" max="8" width="18.42578125" customWidth="1"/>
    <col min="9" max="9" width="16.42578125" customWidth="1"/>
    <col min="13" max="13" width="16.42578125" bestFit="1" customWidth="1"/>
    <col min="14" max="14" width="15.42578125" bestFit="1" customWidth="1"/>
  </cols>
  <sheetData>
    <row r="1" spans="2:9">
      <c r="B1" s="8" t="s">
        <v>13</v>
      </c>
    </row>
    <row r="3" spans="2:9"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83" t="s">
        <v>8</v>
      </c>
    </row>
    <row r="5" spans="2:9">
      <c r="B5" s="12" t="s">
        <v>9</v>
      </c>
      <c r="C5" s="12"/>
      <c r="D5" s="14">
        <f>+D6+D14</f>
        <v>5200000</v>
      </c>
      <c r="E5" s="12"/>
      <c r="F5" s="12"/>
      <c r="G5" s="14">
        <f>+G6+G14</f>
        <v>1516074</v>
      </c>
      <c r="H5" s="14">
        <f>+H6+H14</f>
        <v>16030607014.379999</v>
      </c>
      <c r="I5" s="18">
        <f>+(G5/D5)*100</f>
        <v>29.155269230769232</v>
      </c>
    </row>
    <row r="6" spans="2:9">
      <c r="B6" s="5"/>
      <c r="C6" s="5"/>
      <c r="D6" s="6">
        <f>SUM(D7:D12)</f>
        <v>2548463</v>
      </c>
      <c r="E6" s="15">
        <f>+(E7*H7+E8*H8+E9*H9+E10*H10+E11*H11+E12*H12)/H6</f>
        <v>2.3382210470137783E-2</v>
      </c>
      <c r="F6" s="15">
        <f>+(F7*H7+F8*H8+F9*H9+F10*H10+F11*H11+F12*H12)/H6</f>
        <v>2.3382210470137783E-2</v>
      </c>
      <c r="G6" s="6">
        <f>SUM(G7:G12)</f>
        <v>373911</v>
      </c>
      <c r="H6" s="6">
        <f>SUM(H7:H12)</f>
        <v>3957888396.3400002</v>
      </c>
      <c r="I6" s="19">
        <f t="shared" ref="I6:I63" si="0">+(G6/D6)*100</f>
        <v>14.672019958696673</v>
      </c>
    </row>
    <row r="7" spans="2:9">
      <c r="B7" s="1">
        <v>43923</v>
      </c>
      <c r="C7" s="1">
        <v>44805</v>
      </c>
      <c r="D7" s="2">
        <v>1000000</v>
      </c>
      <c r="E7">
        <v>2.1999999999999999E-2</v>
      </c>
      <c r="F7">
        <v>2.1999999999999999E-2</v>
      </c>
      <c r="G7" s="2">
        <v>130000</v>
      </c>
      <c r="H7" s="3">
        <v>1374787785.28</v>
      </c>
      <c r="I7" s="17">
        <f t="shared" si="0"/>
        <v>13</v>
      </c>
    </row>
    <row r="8" spans="2:9">
      <c r="B8" s="1">
        <v>43930</v>
      </c>
      <c r="C8" s="1">
        <v>44805</v>
      </c>
      <c r="D8" s="2">
        <v>500000</v>
      </c>
      <c r="E8">
        <v>2.2700000000000001E-2</v>
      </c>
      <c r="F8">
        <v>2.2700000000000001E-2</v>
      </c>
      <c r="G8" s="2">
        <v>2500</v>
      </c>
      <c r="H8" s="3">
        <v>26456694.699999999</v>
      </c>
      <c r="I8" s="17">
        <f t="shared" si="0"/>
        <v>0.5</v>
      </c>
    </row>
    <row r="9" spans="2:9">
      <c r="B9" s="1">
        <v>43937</v>
      </c>
      <c r="C9" s="1">
        <v>44805</v>
      </c>
      <c r="D9" s="2">
        <v>500000</v>
      </c>
      <c r="E9">
        <v>2.4199999999999999E-2</v>
      </c>
      <c r="F9">
        <v>2.4199999999999999E-2</v>
      </c>
      <c r="G9" s="2">
        <v>160000</v>
      </c>
      <c r="H9" s="3">
        <v>1694136310.24</v>
      </c>
      <c r="I9" s="17">
        <f t="shared" si="0"/>
        <v>32</v>
      </c>
    </row>
    <row r="10" spans="2:9">
      <c r="B10" s="1">
        <v>43937</v>
      </c>
      <c r="C10" s="1">
        <v>44805</v>
      </c>
      <c r="D10" s="2">
        <v>32000</v>
      </c>
      <c r="E10">
        <v>2.4199999999999999E-2</v>
      </c>
      <c r="F10">
        <v>2.4199999999999999E-2</v>
      </c>
      <c r="G10">
        <v>0</v>
      </c>
      <c r="H10">
        <v>0</v>
      </c>
      <c r="I10" s="17">
        <f t="shared" si="0"/>
        <v>0</v>
      </c>
    </row>
    <row r="11" spans="2:9">
      <c r="B11" s="1">
        <v>43944</v>
      </c>
      <c r="C11" s="1">
        <v>44805</v>
      </c>
      <c r="D11" s="2">
        <v>500000</v>
      </c>
      <c r="E11">
        <v>2.4E-2</v>
      </c>
      <c r="F11">
        <v>2.4E-2</v>
      </c>
      <c r="G11" s="2">
        <v>80000</v>
      </c>
      <c r="H11" s="3">
        <v>847558788</v>
      </c>
      <c r="I11" s="17">
        <f t="shared" si="0"/>
        <v>16</v>
      </c>
    </row>
    <row r="12" spans="2:9">
      <c r="B12" s="1">
        <v>43944</v>
      </c>
      <c r="C12" s="1">
        <v>44805</v>
      </c>
      <c r="D12" s="2">
        <v>16463</v>
      </c>
      <c r="E12">
        <v>2.4E-2</v>
      </c>
      <c r="F12">
        <v>2.4E-2</v>
      </c>
      <c r="G12" s="2">
        <v>1411</v>
      </c>
      <c r="H12" s="2">
        <v>14948818.119999999</v>
      </c>
      <c r="I12" s="17">
        <f t="shared" si="0"/>
        <v>8.5707343740509021</v>
      </c>
    </row>
    <row r="13" spans="2:9">
      <c r="B13" s="1"/>
      <c r="C13" s="1"/>
      <c r="D13" s="2"/>
      <c r="G13" s="2"/>
      <c r="H13" s="2"/>
      <c r="I13" s="17"/>
    </row>
    <row r="14" spans="2:9">
      <c r="B14" s="5"/>
      <c r="C14" s="5"/>
      <c r="D14" s="6">
        <f>SUM(D15:D20)</f>
        <v>2651537</v>
      </c>
      <c r="E14" s="15">
        <f>+(E15*H15+E16*H16+E17*H17+E18*H18+E19*H19+E20*H20)/H14</f>
        <v>3.5499996526621197E-2</v>
      </c>
      <c r="F14" s="15">
        <f>+(F15*H15+F16*H16+F17*H17+F18*H18+F19*H19+F20*H20)/H14</f>
        <v>3.5499996526621197E-2</v>
      </c>
      <c r="G14" s="6">
        <f>SUM(G15:G20)</f>
        <v>1142163</v>
      </c>
      <c r="H14" s="6">
        <f>SUM(H15:H20)</f>
        <v>12072718618.039999</v>
      </c>
      <c r="I14" s="19">
        <f t="shared" si="0"/>
        <v>43.075506772109911</v>
      </c>
    </row>
    <row r="15" spans="2:9">
      <c r="B15" s="1">
        <v>43923</v>
      </c>
      <c r="C15" s="1">
        <v>46082</v>
      </c>
      <c r="D15" s="2">
        <v>1000000</v>
      </c>
      <c r="E15">
        <v>3.5200000000000002E-2</v>
      </c>
      <c r="F15">
        <v>3.5200000000000002E-2</v>
      </c>
      <c r="G15" s="2">
        <v>380000</v>
      </c>
      <c r="H15" s="2">
        <v>4012394389.0999999</v>
      </c>
      <c r="I15" s="17">
        <f t="shared" si="0"/>
        <v>38</v>
      </c>
    </row>
    <row r="16" spans="2:9">
      <c r="B16" s="1">
        <v>43930</v>
      </c>
      <c r="C16" s="1">
        <v>46082</v>
      </c>
      <c r="D16" s="2">
        <v>500000</v>
      </c>
      <c r="E16">
        <v>3.5099999999999999E-2</v>
      </c>
      <c r="F16">
        <v>3.5099999999999999E-2</v>
      </c>
      <c r="G16" s="2">
        <v>7450</v>
      </c>
      <c r="H16" s="2">
        <v>78720968.079999998</v>
      </c>
      <c r="I16" s="17">
        <f t="shared" si="0"/>
        <v>1.49</v>
      </c>
    </row>
    <row r="17" spans="2:13">
      <c r="B17" s="1">
        <v>43937</v>
      </c>
      <c r="C17" s="1">
        <v>46082</v>
      </c>
      <c r="D17" s="2">
        <v>500000</v>
      </c>
      <c r="E17">
        <v>3.56E-2</v>
      </c>
      <c r="F17">
        <v>3.56E-2</v>
      </c>
      <c r="G17" s="2">
        <v>340000</v>
      </c>
      <c r="H17" s="2">
        <v>3594611278.4200001</v>
      </c>
      <c r="I17" s="17">
        <f t="shared" si="0"/>
        <v>68</v>
      </c>
    </row>
    <row r="18" spans="2:13">
      <c r="B18" s="1">
        <v>43937</v>
      </c>
      <c r="C18" s="1">
        <v>46082</v>
      </c>
      <c r="D18" s="2">
        <v>68000</v>
      </c>
      <c r="E18">
        <v>3.56E-2</v>
      </c>
      <c r="F18">
        <v>3.56E-2</v>
      </c>
      <c r="G18" s="2">
        <v>1603</v>
      </c>
      <c r="H18" s="2">
        <v>16947534.93</v>
      </c>
      <c r="I18" s="17">
        <f t="shared" si="0"/>
        <v>2.3573529411764707</v>
      </c>
    </row>
    <row r="19" spans="2:13">
      <c r="B19" s="1">
        <v>43944</v>
      </c>
      <c r="C19" s="1">
        <v>46082</v>
      </c>
      <c r="D19" s="2">
        <v>500000</v>
      </c>
      <c r="E19">
        <v>3.5700000000000003E-2</v>
      </c>
      <c r="F19">
        <v>3.5700000000000003E-2</v>
      </c>
      <c r="G19" s="2">
        <v>405950</v>
      </c>
      <c r="H19" s="2">
        <v>4294303075.3800001</v>
      </c>
      <c r="I19" s="17">
        <f t="shared" si="0"/>
        <v>81.19</v>
      </c>
    </row>
    <row r="20" spans="2:13">
      <c r="B20" s="1">
        <v>43944</v>
      </c>
      <c r="C20" s="1">
        <v>46082</v>
      </c>
      <c r="D20" s="2">
        <v>83537</v>
      </c>
      <c r="E20">
        <v>3.5700000000000003E-2</v>
      </c>
      <c r="F20">
        <v>3.5700000000000003E-2</v>
      </c>
      <c r="G20" s="2">
        <v>7160</v>
      </c>
      <c r="H20" s="2">
        <v>75741372.129999995</v>
      </c>
      <c r="I20" s="17">
        <f t="shared" si="0"/>
        <v>8.5710523480613379</v>
      </c>
    </row>
    <row r="21" spans="2:13">
      <c r="B21" s="1"/>
      <c r="C21" s="1"/>
      <c r="D21" s="2"/>
      <c r="G21" s="2"/>
      <c r="H21" s="2"/>
      <c r="I21" s="17"/>
    </row>
    <row r="22" spans="2:13">
      <c r="B22" s="12" t="s">
        <v>10</v>
      </c>
      <c r="C22" s="12"/>
      <c r="D22" s="14">
        <f>+D23+D29+D35+D45</f>
        <v>21300000</v>
      </c>
      <c r="E22" s="12"/>
      <c r="F22" s="12"/>
      <c r="G22" s="14">
        <f>+G23+G29+G35+G45</f>
        <v>18735986</v>
      </c>
      <c r="H22" s="14">
        <f>+H23+H29+H35+H45</f>
        <v>17199544631.170002</v>
      </c>
      <c r="I22" s="18">
        <f t="shared" si="0"/>
        <v>87.962375586854463</v>
      </c>
      <c r="M22" s="3"/>
    </row>
    <row r="23" spans="2:13">
      <c r="B23" s="5"/>
      <c r="C23" s="5"/>
      <c r="D23" s="6">
        <f>SUM(D24:D27)</f>
        <v>4200000</v>
      </c>
      <c r="E23" s="15">
        <f>+(E24*H24+E25*H25+E26*H26+E27*H27)/H23</f>
        <v>2.9875834542478494</v>
      </c>
      <c r="F23" s="15">
        <f>+(F24*H24+F25*H25+F26*H26+F27*H27)/H23</f>
        <v>2.9999844581198283</v>
      </c>
      <c r="G23" s="6">
        <f t="shared" ref="G23:H23" si="1">SUM(G24:G27)</f>
        <v>3698855</v>
      </c>
      <c r="H23" s="6">
        <f t="shared" si="1"/>
        <v>3649551040.8900003</v>
      </c>
      <c r="I23" s="19">
        <f t="shared" si="0"/>
        <v>88.067976190476188</v>
      </c>
      <c r="M23" s="3"/>
    </row>
    <row r="24" spans="2:13">
      <c r="B24" s="1">
        <v>43930</v>
      </c>
      <c r="C24" s="1">
        <v>44105</v>
      </c>
      <c r="D24" s="2">
        <v>1500000</v>
      </c>
      <c r="E24">
        <v>3.1998000000000002</v>
      </c>
      <c r="F24">
        <v>3.2088999999999999</v>
      </c>
      <c r="G24" s="2">
        <v>1500000</v>
      </c>
      <c r="H24" s="2">
        <v>1477854480.9000001</v>
      </c>
      <c r="I24" s="17">
        <f t="shared" si="0"/>
        <v>100</v>
      </c>
    </row>
    <row r="25" spans="2:13">
      <c r="B25" s="1">
        <v>43930</v>
      </c>
      <c r="C25" s="1">
        <v>44105</v>
      </c>
      <c r="D25" s="2">
        <v>300000</v>
      </c>
      <c r="E25">
        <v>3.1998000000000002</v>
      </c>
      <c r="F25">
        <v>3.1998000000000002</v>
      </c>
      <c r="G25" s="2">
        <v>198855</v>
      </c>
      <c r="H25" s="2">
        <v>195943714.47</v>
      </c>
      <c r="I25" s="17">
        <f t="shared" si="0"/>
        <v>66.285000000000011</v>
      </c>
    </row>
    <row r="26" spans="2:13">
      <c r="B26" s="1">
        <v>43944</v>
      </c>
      <c r="C26" s="1">
        <v>44105</v>
      </c>
      <c r="D26" s="2">
        <v>2000000</v>
      </c>
      <c r="E26">
        <v>2.8077999999999999</v>
      </c>
      <c r="F26">
        <v>2.8239000000000001</v>
      </c>
      <c r="G26" s="2">
        <v>2000000</v>
      </c>
      <c r="H26" s="2">
        <v>1975752845.52</v>
      </c>
      <c r="I26" s="17">
        <f t="shared" si="0"/>
        <v>100</v>
      </c>
    </row>
    <row r="27" spans="2:13">
      <c r="B27" s="1">
        <v>43944</v>
      </c>
      <c r="C27" s="1">
        <v>44105</v>
      </c>
      <c r="D27" s="2">
        <v>400000</v>
      </c>
      <c r="E27">
        <v>2.8077999999999999</v>
      </c>
      <c r="F27">
        <v>2.8077999999999999</v>
      </c>
      <c r="G27">
        <v>0</v>
      </c>
      <c r="H27" s="2">
        <v>0</v>
      </c>
      <c r="I27" s="17">
        <f t="shared" si="0"/>
        <v>0</v>
      </c>
    </row>
    <row r="28" spans="2:13">
      <c r="B28" s="1"/>
      <c r="C28" s="1"/>
      <c r="D28" s="2"/>
      <c r="G28" s="2"/>
      <c r="H28" s="2"/>
      <c r="I28" s="17"/>
    </row>
    <row r="29" spans="2:13">
      <c r="B29" s="5"/>
      <c r="C29" s="5"/>
      <c r="D29" s="6">
        <f>SUM(D30:D33)</f>
        <v>3000000</v>
      </c>
      <c r="E29" s="15">
        <f>+(E30*H30+E31*H31+E32*H32+E33*H33)/H29</f>
        <v>3.2036611807273592</v>
      </c>
      <c r="F29" s="15">
        <f>+(F30*H30+F31*H31+F32*H32+F33*H33)/H29</f>
        <v>3.2181573472145018</v>
      </c>
      <c r="G29" s="6">
        <f>SUM(G30:G33)</f>
        <v>2577595</v>
      </c>
      <c r="H29" s="6">
        <f>SUM(H30:H33)</f>
        <v>2500778273.3599997</v>
      </c>
      <c r="I29" s="19">
        <f t="shared" si="0"/>
        <v>85.91983333333333</v>
      </c>
    </row>
    <row r="30" spans="2:13">
      <c r="B30" s="1">
        <v>43923</v>
      </c>
      <c r="C30" s="1">
        <v>44287</v>
      </c>
      <c r="D30" s="2">
        <v>1000000</v>
      </c>
      <c r="E30">
        <v>3.3163</v>
      </c>
      <c r="F30">
        <v>3.3239000000000001</v>
      </c>
      <c r="G30" s="2">
        <v>750000</v>
      </c>
      <c r="H30" s="2">
        <v>726301821.39999998</v>
      </c>
      <c r="I30" s="17">
        <f t="shared" si="0"/>
        <v>75</v>
      </c>
    </row>
    <row r="31" spans="2:13">
      <c r="B31" s="1">
        <v>43923</v>
      </c>
      <c r="C31" s="1">
        <v>44287</v>
      </c>
      <c r="D31" s="2">
        <v>200000</v>
      </c>
      <c r="E31">
        <v>3.3163</v>
      </c>
      <c r="F31">
        <v>3.3163</v>
      </c>
      <c r="G31" s="2">
        <v>53312</v>
      </c>
      <c r="H31" s="2">
        <v>51634176.890000001</v>
      </c>
      <c r="I31" s="17">
        <f t="shared" si="0"/>
        <v>26.656000000000002</v>
      </c>
    </row>
    <row r="32" spans="2:13">
      <c r="B32" s="1">
        <v>43937</v>
      </c>
      <c r="C32" s="1">
        <v>44287</v>
      </c>
      <c r="D32" s="2">
        <v>1500000</v>
      </c>
      <c r="E32">
        <v>3.1528</v>
      </c>
      <c r="F32">
        <v>3.1739000000000002</v>
      </c>
      <c r="G32" s="2">
        <v>1500000</v>
      </c>
      <c r="H32" s="2">
        <v>1456483618.74</v>
      </c>
      <c r="I32" s="17">
        <f t="shared" si="0"/>
        <v>100</v>
      </c>
    </row>
    <row r="33" spans="2:13">
      <c r="B33" s="1">
        <v>43937</v>
      </c>
      <c r="C33" s="1">
        <v>44287</v>
      </c>
      <c r="D33" s="2">
        <v>300000</v>
      </c>
      <c r="E33">
        <v>3.1528</v>
      </c>
      <c r="F33">
        <v>3.1528</v>
      </c>
      <c r="G33" s="2">
        <v>274283</v>
      </c>
      <c r="H33" s="2">
        <v>266358656.33000001</v>
      </c>
      <c r="I33" s="17">
        <f t="shared" si="0"/>
        <v>91.427666666666667</v>
      </c>
    </row>
    <row r="34" spans="2:13">
      <c r="B34" s="1"/>
      <c r="C34" s="1"/>
      <c r="D34" s="2"/>
      <c r="G34" s="2"/>
      <c r="H34" s="2"/>
      <c r="I34" s="17"/>
    </row>
    <row r="35" spans="2:13" ht="13.5" customHeight="1">
      <c r="B35" s="5"/>
      <c r="C35" s="5"/>
      <c r="D35" s="6">
        <f>SUM(D36:D43)</f>
        <v>9000000</v>
      </c>
      <c r="E35" s="15">
        <f>+(E36*H36+E37*H37+E38*H38+E39*H39+E40*H40+E41*H41+E42*H42+E43*H43)/H35</f>
        <v>4.0466174119165652</v>
      </c>
      <c r="F35" s="15">
        <f>+(F36*H36+F37*H37+F38*H38+F39*H39+F40*H40+F41*H41+F42*H42+F43*H43)/H35</f>
        <v>4.0552720558106543</v>
      </c>
      <c r="G35" s="6">
        <f>SUM(G36:G43)</f>
        <v>8061146</v>
      </c>
      <c r="H35" s="6">
        <f>SUM(H36:H43)</f>
        <v>7460000875.3800011</v>
      </c>
      <c r="I35" s="19">
        <f t="shared" si="0"/>
        <v>89.568288888888887</v>
      </c>
    </row>
    <row r="36" spans="2:13">
      <c r="B36" s="1">
        <v>43923</v>
      </c>
      <c r="C36" s="1">
        <v>44652</v>
      </c>
      <c r="D36" s="2">
        <v>1000000</v>
      </c>
      <c r="E36">
        <v>4.4443999999999999</v>
      </c>
      <c r="F36">
        <v>4.4539</v>
      </c>
      <c r="G36" s="2">
        <v>1000000</v>
      </c>
      <c r="H36" s="2">
        <v>917337443.32000005</v>
      </c>
      <c r="I36" s="17">
        <f t="shared" si="0"/>
        <v>100</v>
      </c>
      <c r="M36" s="3"/>
    </row>
    <row r="37" spans="2:13">
      <c r="B37" s="1">
        <v>43923</v>
      </c>
      <c r="C37" s="1">
        <v>44652</v>
      </c>
      <c r="D37" s="2">
        <v>200000</v>
      </c>
      <c r="E37">
        <v>4.4443999999999999</v>
      </c>
      <c r="F37">
        <v>4.4443999999999999</v>
      </c>
      <c r="G37">
        <v>0</v>
      </c>
      <c r="H37" s="2">
        <v>0</v>
      </c>
      <c r="I37" s="17">
        <f t="shared" si="0"/>
        <v>0</v>
      </c>
    </row>
    <row r="38" spans="2:13">
      <c r="B38" s="1">
        <v>43930</v>
      </c>
      <c r="C38" s="1">
        <v>44652</v>
      </c>
      <c r="D38" s="2">
        <v>1500000</v>
      </c>
      <c r="E38">
        <v>4.2496</v>
      </c>
      <c r="F38">
        <v>4.2637999999999998</v>
      </c>
      <c r="G38" s="2">
        <v>1500000</v>
      </c>
      <c r="H38" s="2">
        <v>1382253740.3499999</v>
      </c>
      <c r="I38" s="17">
        <f t="shared" si="0"/>
        <v>100</v>
      </c>
    </row>
    <row r="39" spans="2:13">
      <c r="B39" s="1">
        <v>43930</v>
      </c>
      <c r="C39" s="1">
        <v>44652</v>
      </c>
      <c r="D39" s="2">
        <v>300000</v>
      </c>
      <c r="E39">
        <v>4.2496</v>
      </c>
      <c r="F39">
        <v>4.2496</v>
      </c>
      <c r="G39" s="2">
        <v>287581</v>
      </c>
      <c r="H39" s="2">
        <v>265050503.00999999</v>
      </c>
      <c r="I39" s="17">
        <f t="shared" si="0"/>
        <v>95.86033333333333</v>
      </c>
    </row>
    <row r="40" spans="2:13">
      <c r="B40" s="1">
        <v>43937</v>
      </c>
      <c r="C40" s="1">
        <v>44652</v>
      </c>
      <c r="D40" s="2">
        <v>3000000</v>
      </c>
      <c r="E40">
        <v>4.0209000000000001</v>
      </c>
      <c r="F40">
        <v>4.03</v>
      </c>
      <c r="G40" s="2">
        <v>3000000</v>
      </c>
      <c r="H40" s="2">
        <v>2778195360.5</v>
      </c>
      <c r="I40" s="17">
        <f t="shared" si="0"/>
        <v>100</v>
      </c>
    </row>
    <row r="41" spans="2:13">
      <c r="B41" s="1">
        <v>43937</v>
      </c>
      <c r="C41" s="1">
        <v>44652</v>
      </c>
      <c r="D41" s="2">
        <v>600000</v>
      </c>
      <c r="E41">
        <v>4.0209000000000001</v>
      </c>
      <c r="F41">
        <v>4.0209000000000001</v>
      </c>
      <c r="G41" s="2">
        <v>598565</v>
      </c>
      <c r="H41" s="2">
        <v>554397482.35000002</v>
      </c>
      <c r="I41" s="17">
        <f t="shared" si="0"/>
        <v>99.760833333333338</v>
      </c>
    </row>
    <row r="42" spans="2:13">
      <c r="B42" s="1">
        <v>43944</v>
      </c>
      <c r="C42" s="1">
        <v>44652</v>
      </c>
      <c r="D42" s="2">
        <v>2000000</v>
      </c>
      <c r="E42">
        <v>3.6539999999999999</v>
      </c>
      <c r="F42">
        <v>3.661</v>
      </c>
      <c r="G42" s="2">
        <v>1675000</v>
      </c>
      <c r="H42" s="2">
        <v>1562766345.8499999</v>
      </c>
      <c r="I42" s="17">
        <f t="shared" si="0"/>
        <v>83.75</v>
      </c>
    </row>
    <row r="43" spans="2:13">
      <c r="B43" s="1">
        <v>43944</v>
      </c>
      <c r="C43" s="1">
        <v>44652</v>
      </c>
      <c r="D43" s="2">
        <v>400000</v>
      </c>
      <c r="E43">
        <v>3.6539999999999999</v>
      </c>
      <c r="F43">
        <v>3.6539999999999999</v>
      </c>
      <c r="G43">
        <v>0</v>
      </c>
      <c r="H43" s="2">
        <v>0</v>
      </c>
      <c r="I43" s="17">
        <f t="shared" si="0"/>
        <v>0</v>
      </c>
    </row>
    <row r="44" spans="2:13">
      <c r="B44" s="1"/>
      <c r="C44" s="1"/>
      <c r="D44" s="2"/>
      <c r="G44" s="2"/>
      <c r="H44" s="2"/>
      <c r="I44" s="17"/>
    </row>
    <row r="45" spans="2:13">
      <c r="B45" s="5"/>
      <c r="C45" s="5"/>
      <c r="D45" s="6">
        <f>SUM(D46:D53)</f>
        <v>5100000</v>
      </c>
      <c r="E45" s="15">
        <f>+(E46*H46+E47*H47+E48*H48+E49*H49+E50*H50+E51*H51+E52*H52+E53*H53)/H45</f>
        <v>5.6700324540808067</v>
      </c>
      <c r="F45" s="15">
        <f>+(F46*H46+F47*H47+F48*H48+F49*H49+F50*H50+F51*H51+F52*H52+F53*H53)/H45</f>
        <v>5.6785006857924625</v>
      </c>
      <c r="G45" s="6">
        <f>SUM(G46:G53)</f>
        <v>4398390</v>
      </c>
      <c r="H45" s="6">
        <f>SUM(H46:H53)</f>
        <v>3589214441.54</v>
      </c>
      <c r="I45" s="19">
        <f t="shared" si="0"/>
        <v>86.242941176470595</v>
      </c>
      <c r="M45" s="3"/>
    </row>
    <row r="46" spans="2:13">
      <c r="B46" s="1">
        <v>43923</v>
      </c>
      <c r="C46" s="1">
        <v>45292</v>
      </c>
      <c r="D46" s="2">
        <v>500000</v>
      </c>
      <c r="E46">
        <v>6.4111000000000002</v>
      </c>
      <c r="F46">
        <v>6.4238</v>
      </c>
      <c r="G46" s="2">
        <v>300000</v>
      </c>
      <c r="H46" s="2">
        <v>238050343.66</v>
      </c>
      <c r="I46" s="17">
        <f t="shared" si="0"/>
        <v>60</v>
      </c>
    </row>
    <row r="47" spans="2:13">
      <c r="B47" s="1">
        <v>43923</v>
      </c>
      <c r="C47" s="1">
        <v>45292</v>
      </c>
      <c r="D47" s="2">
        <v>100000</v>
      </c>
      <c r="E47">
        <v>6.4111000000000002</v>
      </c>
      <c r="F47">
        <v>6.4111000000000002</v>
      </c>
      <c r="G47">
        <v>0</v>
      </c>
      <c r="H47" s="2">
        <v>0</v>
      </c>
      <c r="I47" s="17">
        <f t="shared" si="0"/>
        <v>0</v>
      </c>
    </row>
    <row r="48" spans="2:13">
      <c r="B48" s="1">
        <v>43930</v>
      </c>
      <c r="C48" s="1">
        <v>45292</v>
      </c>
      <c r="D48" s="2">
        <v>750000</v>
      </c>
      <c r="E48">
        <v>6.0819000000000001</v>
      </c>
      <c r="F48">
        <v>6.0849000000000002</v>
      </c>
      <c r="G48" s="2">
        <v>750000</v>
      </c>
      <c r="H48" s="2">
        <v>602735170.72000003</v>
      </c>
      <c r="I48" s="17">
        <f t="shared" si="0"/>
        <v>100</v>
      </c>
    </row>
    <row r="49" spans="1:39">
      <c r="B49" s="1">
        <v>43930</v>
      </c>
      <c r="C49" s="1">
        <v>45292</v>
      </c>
      <c r="D49" s="2">
        <v>150000</v>
      </c>
      <c r="E49">
        <v>6.0819000000000001</v>
      </c>
      <c r="F49">
        <v>6.0819000000000001</v>
      </c>
      <c r="G49" s="2">
        <v>148399</v>
      </c>
      <c r="H49" s="2">
        <v>119288589.23999999</v>
      </c>
      <c r="I49" s="17">
        <f t="shared" si="0"/>
        <v>98.932666666666663</v>
      </c>
    </row>
    <row r="50" spans="1:39">
      <c r="B50" s="1">
        <v>43937</v>
      </c>
      <c r="C50" s="1">
        <v>45292</v>
      </c>
      <c r="D50" s="2">
        <v>1000000</v>
      </c>
      <c r="E50">
        <v>5.6052</v>
      </c>
      <c r="F50">
        <v>5.6288</v>
      </c>
      <c r="G50" s="2">
        <v>1000000</v>
      </c>
      <c r="H50" s="2">
        <v>817869124.69000006</v>
      </c>
      <c r="I50" s="17">
        <f t="shared" si="0"/>
        <v>100</v>
      </c>
    </row>
    <row r="51" spans="1:39">
      <c r="B51" s="1">
        <v>43937</v>
      </c>
      <c r="C51" s="1">
        <v>45292</v>
      </c>
      <c r="D51" s="2">
        <v>200000</v>
      </c>
      <c r="E51">
        <v>5.6052</v>
      </c>
      <c r="F51">
        <v>5.6052</v>
      </c>
      <c r="G51" s="2">
        <v>199991</v>
      </c>
      <c r="H51" s="2">
        <v>163601914.69</v>
      </c>
      <c r="I51" s="17">
        <f t="shared" si="0"/>
        <v>99.995500000000007</v>
      </c>
    </row>
    <row r="52" spans="1:39">
      <c r="B52" s="1">
        <v>43944</v>
      </c>
      <c r="C52" s="1">
        <v>45292</v>
      </c>
      <c r="D52" s="2">
        <v>2000000</v>
      </c>
      <c r="E52">
        <v>5.4211</v>
      </c>
      <c r="F52">
        <v>5.4249000000000001</v>
      </c>
      <c r="G52" s="2">
        <v>2000000</v>
      </c>
      <c r="H52" s="2">
        <v>1647669298.54</v>
      </c>
      <c r="I52" s="17">
        <f t="shared" si="0"/>
        <v>100</v>
      </c>
    </row>
    <row r="53" spans="1:39">
      <c r="B53" s="1">
        <v>43944</v>
      </c>
      <c r="C53" s="1">
        <v>45292</v>
      </c>
      <c r="D53" s="2">
        <v>400000</v>
      </c>
      <c r="E53">
        <v>5.4211</v>
      </c>
      <c r="F53">
        <v>5.4211</v>
      </c>
      <c r="G53">
        <v>0</v>
      </c>
      <c r="H53" s="2">
        <v>0</v>
      </c>
      <c r="I53" s="17">
        <f t="shared" si="0"/>
        <v>0</v>
      </c>
    </row>
    <row r="54" spans="1:39" s="4" customFormat="1">
      <c r="A54"/>
      <c r="B54" s="1"/>
      <c r="C54" s="1"/>
      <c r="D54" s="2"/>
      <c r="E54"/>
      <c r="F54"/>
      <c r="G54" s="2"/>
      <c r="H54" s="2"/>
      <c r="I54" s="17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</row>
    <row r="55" spans="1:39" s="4" customFormat="1">
      <c r="A55"/>
      <c r="B55" s="12" t="s">
        <v>11</v>
      </c>
      <c r="C55" s="12"/>
      <c r="D55" s="14">
        <f>+D56+D63+D70+D77</f>
        <v>1400000</v>
      </c>
      <c r="E55" s="12"/>
      <c r="F55" s="12"/>
      <c r="G55" s="14">
        <f t="shared" ref="G55:H55" si="2">+G56+G63+G70+G77</f>
        <v>652928</v>
      </c>
      <c r="H55" s="14">
        <f t="shared" si="2"/>
        <v>2554820086.3499994</v>
      </c>
      <c r="I55" s="18">
        <f t="shared" si="0"/>
        <v>46.637714285714289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</row>
    <row r="56" spans="1:39" s="4" customFormat="1">
      <c r="A56"/>
      <c r="B56" s="5"/>
      <c r="C56" s="5"/>
      <c r="D56" s="6">
        <f>SUM(D57:D61)</f>
        <v>572500</v>
      </c>
      <c r="E56" s="15">
        <f>+(E57*H57+E58*H58+E59*H59+E60*H60+E61*H61)/H56</f>
        <v>3.0497634517073755</v>
      </c>
      <c r="F56" s="15">
        <f>+(F57*H57+F58*H58+F59*H59+F60*H60+F61*H61)/H56</f>
        <v>3.0497634517073755</v>
      </c>
      <c r="G56" s="6">
        <f>SUM(G57:G61)</f>
        <v>475987</v>
      </c>
      <c r="H56" s="6">
        <f>SUM(H57:H61)</f>
        <v>1829690758.2099998</v>
      </c>
      <c r="I56" s="19">
        <f t="shared" si="0"/>
        <v>83.14183406113537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</row>
    <row r="57" spans="1:39">
      <c r="B57" s="1">
        <v>43921</v>
      </c>
      <c r="C57" s="1">
        <v>45792</v>
      </c>
      <c r="D57" s="2">
        <v>100000</v>
      </c>
      <c r="E57">
        <v>3.3988999999999998</v>
      </c>
      <c r="F57">
        <v>3.3988999999999998</v>
      </c>
      <c r="G57" s="2">
        <v>41000</v>
      </c>
      <c r="H57" s="2">
        <v>155066877.25999999</v>
      </c>
      <c r="I57" s="17">
        <f t="shared" si="0"/>
        <v>41</v>
      </c>
    </row>
    <row r="58" spans="1:39">
      <c r="B58" s="1">
        <v>43935</v>
      </c>
      <c r="C58" s="1">
        <v>45792</v>
      </c>
      <c r="D58" s="2">
        <v>300000</v>
      </c>
      <c r="E58">
        <v>2.9</v>
      </c>
      <c r="F58">
        <v>2.9</v>
      </c>
      <c r="G58" s="2">
        <v>272500</v>
      </c>
      <c r="H58" s="2">
        <v>1054115986.8</v>
      </c>
      <c r="I58" s="17">
        <f t="shared" si="0"/>
        <v>90.833333333333329</v>
      </c>
    </row>
    <row r="59" spans="1:39">
      <c r="B59" s="1">
        <v>43935</v>
      </c>
      <c r="C59" s="1">
        <v>45792</v>
      </c>
      <c r="D59" s="2">
        <v>54500</v>
      </c>
      <c r="E59">
        <v>2.9</v>
      </c>
      <c r="F59">
        <v>2.9</v>
      </c>
      <c r="G59" s="2">
        <v>54495</v>
      </c>
      <c r="H59" s="2">
        <v>210803855.72999999</v>
      </c>
      <c r="I59" s="17">
        <f t="shared" si="0"/>
        <v>99.990825688073386</v>
      </c>
    </row>
    <row r="60" spans="1:39">
      <c r="B60" s="1">
        <v>43949</v>
      </c>
      <c r="C60" s="1">
        <v>45792</v>
      </c>
      <c r="D60" s="2">
        <v>100000</v>
      </c>
      <c r="E60">
        <v>3.38</v>
      </c>
      <c r="F60">
        <v>3.38</v>
      </c>
      <c r="G60" s="2">
        <v>90000</v>
      </c>
      <c r="H60" s="2">
        <v>341445324.31</v>
      </c>
      <c r="I60" s="17">
        <f t="shared" si="0"/>
        <v>90</v>
      </c>
    </row>
    <row r="61" spans="1:39">
      <c r="B61" s="1">
        <v>43949</v>
      </c>
      <c r="C61" s="1">
        <v>45792</v>
      </c>
      <c r="D61" s="2">
        <v>18000</v>
      </c>
      <c r="E61">
        <v>3.38</v>
      </c>
      <c r="F61">
        <v>3.38</v>
      </c>
      <c r="G61" s="2">
        <v>17992</v>
      </c>
      <c r="H61" s="2">
        <v>68258714.109999999</v>
      </c>
      <c r="I61" s="17">
        <f t="shared" si="0"/>
        <v>99.955555555555549</v>
      </c>
    </row>
    <row r="62" spans="1:39">
      <c r="B62" s="1"/>
      <c r="C62" s="1"/>
      <c r="D62" s="2"/>
      <c r="G62" s="2"/>
      <c r="H62" s="2"/>
      <c r="I62" s="17"/>
    </row>
    <row r="63" spans="1:39">
      <c r="B63" s="5"/>
      <c r="C63" s="5"/>
      <c r="D63" s="6">
        <f>SUM(D64:D68)</f>
        <v>507500</v>
      </c>
      <c r="E63" s="15">
        <f>+(E64*H64+E65*H65+E66*H66+E67*H67+E68*H68)/H63</f>
        <v>3.8566287160115666</v>
      </c>
      <c r="F63" s="15">
        <f>+(F64*H64+F65*H65+F66*H66+F67*H67+F68*H68)/H63</f>
        <v>3.8566287160115666</v>
      </c>
      <c r="G63" s="6">
        <f>SUM(G64:G68)</f>
        <v>48552</v>
      </c>
      <c r="H63" s="6">
        <f>SUM(H64:H68)</f>
        <v>191148998.28999999</v>
      </c>
      <c r="I63" s="19">
        <f t="shared" si="0"/>
        <v>9.5668965517241382</v>
      </c>
    </row>
    <row r="64" spans="1:39">
      <c r="B64" s="1">
        <v>43921</v>
      </c>
      <c r="C64" s="1">
        <v>47710</v>
      </c>
      <c r="D64" s="2">
        <v>100000</v>
      </c>
      <c r="E64">
        <v>3.9695</v>
      </c>
      <c r="F64">
        <v>3.9695</v>
      </c>
      <c r="G64" s="2">
        <v>4500</v>
      </c>
      <c r="H64" s="2">
        <v>17534517.280000001</v>
      </c>
      <c r="I64" s="17">
        <f t="shared" ref="I64:I93" si="3">+(G64/D64)*100</f>
        <v>4.5</v>
      </c>
    </row>
    <row r="65" spans="2:13">
      <c r="B65" s="1">
        <v>43935</v>
      </c>
      <c r="C65" s="1">
        <v>47710</v>
      </c>
      <c r="D65" s="2">
        <v>300000</v>
      </c>
      <c r="E65">
        <v>3.8</v>
      </c>
      <c r="F65">
        <v>3.8</v>
      </c>
      <c r="G65" s="2">
        <v>27500</v>
      </c>
      <c r="H65" s="2">
        <v>108725461.61</v>
      </c>
      <c r="I65" s="17">
        <f t="shared" si="3"/>
        <v>9.1666666666666661</v>
      </c>
    </row>
    <row r="66" spans="2:13">
      <c r="B66" s="1">
        <v>43935</v>
      </c>
      <c r="C66" s="1">
        <v>47710</v>
      </c>
      <c r="D66" s="2">
        <v>5500</v>
      </c>
      <c r="E66">
        <v>3.8</v>
      </c>
      <c r="F66">
        <v>3.8</v>
      </c>
      <c r="G66" s="2">
        <v>4555</v>
      </c>
      <c r="H66" s="2">
        <v>18008890.079999998</v>
      </c>
      <c r="I66" s="17">
        <f t="shared" si="3"/>
        <v>82.818181818181813</v>
      </c>
    </row>
    <row r="67" spans="2:13">
      <c r="B67" s="1">
        <v>43949</v>
      </c>
      <c r="C67" s="1">
        <v>47710</v>
      </c>
      <c r="D67" s="2">
        <v>100000</v>
      </c>
      <c r="E67">
        <v>3.9674999999999998</v>
      </c>
      <c r="F67">
        <v>3.9674999999999998</v>
      </c>
      <c r="G67" s="2">
        <v>10000</v>
      </c>
      <c r="H67" s="2">
        <v>39076543.609999999</v>
      </c>
      <c r="I67" s="17">
        <f t="shared" si="3"/>
        <v>10</v>
      </c>
    </row>
    <row r="68" spans="2:13">
      <c r="B68" s="1">
        <v>43949</v>
      </c>
      <c r="C68" s="1">
        <v>47710</v>
      </c>
      <c r="D68" s="2">
        <v>2000</v>
      </c>
      <c r="E68">
        <v>3.9674999999999998</v>
      </c>
      <c r="F68">
        <v>3.9674999999999998</v>
      </c>
      <c r="G68" s="2">
        <v>1997</v>
      </c>
      <c r="H68" s="2">
        <v>7803585.71</v>
      </c>
      <c r="I68" s="17">
        <f t="shared" si="3"/>
        <v>99.850000000000009</v>
      </c>
    </row>
    <row r="69" spans="2:13">
      <c r="B69" s="1"/>
      <c r="C69" s="1"/>
      <c r="D69" s="2"/>
      <c r="G69" s="2"/>
      <c r="H69" s="2"/>
      <c r="I69" s="17"/>
    </row>
    <row r="70" spans="2:13">
      <c r="B70" s="5"/>
      <c r="C70" s="5"/>
      <c r="D70" s="6">
        <f>SUM(D71:D75)</f>
        <v>155200</v>
      </c>
      <c r="E70" s="15">
        <f>+(E71*H71+E72*H72+E73*H73+E74*H74+E75*H75)/H70</f>
        <v>4.458474537340078</v>
      </c>
      <c r="F70" s="15">
        <f>+(F71*H71+F72*H72+F73*H73+F74*H74+F75*H75)/H70</f>
        <v>4.458474537340078</v>
      </c>
      <c r="G70" s="6">
        <f t="shared" ref="G70:H70" si="4">SUM(G71:G75)</f>
        <v>30795</v>
      </c>
      <c r="H70" s="6">
        <f t="shared" si="4"/>
        <v>123648619.77</v>
      </c>
      <c r="I70" s="19">
        <f t="shared" si="3"/>
        <v>19.842139175257731</v>
      </c>
    </row>
    <row r="71" spans="2:13">
      <c r="B71" s="1">
        <v>43921</v>
      </c>
      <c r="C71" s="1">
        <v>51363</v>
      </c>
      <c r="D71" s="2">
        <v>50000</v>
      </c>
      <c r="E71">
        <v>4.3674999999999997</v>
      </c>
      <c r="F71">
        <v>4.3674999999999997</v>
      </c>
      <c r="G71">
        <v>500</v>
      </c>
      <c r="H71" s="2">
        <v>2026719.64</v>
      </c>
      <c r="I71" s="17">
        <f t="shared" si="3"/>
        <v>1</v>
      </c>
    </row>
    <row r="72" spans="2:13">
      <c r="B72" s="1">
        <v>43949</v>
      </c>
      <c r="C72" s="1">
        <v>51363</v>
      </c>
      <c r="D72" s="2">
        <v>50000</v>
      </c>
      <c r="E72">
        <v>4.4595000000000002</v>
      </c>
      <c r="F72">
        <v>4.4595000000000002</v>
      </c>
      <c r="G72">
        <v>500</v>
      </c>
      <c r="H72" s="2">
        <v>2010114.91</v>
      </c>
      <c r="I72" s="17">
        <f t="shared" si="3"/>
        <v>1</v>
      </c>
      <c r="M72" s="3"/>
    </row>
    <row r="73" spans="2:13">
      <c r="B73" s="1">
        <v>43949</v>
      </c>
      <c r="C73" s="1">
        <v>51363</v>
      </c>
      <c r="D73">
        <v>100</v>
      </c>
      <c r="E73">
        <v>4.4595000000000002</v>
      </c>
      <c r="F73">
        <v>4.4595000000000002</v>
      </c>
      <c r="G73">
        <v>72</v>
      </c>
      <c r="H73" s="2">
        <v>289456.51</v>
      </c>
      <c r="I73" s="17">
        <f t="shared" si="3"/>
        <v>72</v>
      </c>
      <c r="M73" s="3"/>
    </row>
    <row r="74" spans="2:13">
      <c r="B74" s="1">
        <v>43935</v>
      </c>
      <c r="C74" s="1">
        <v>51363</v>
      </c>
      <c r="D74" s="2">
        <v>50000</v>
      </c>
      <c r="E74">
        <v>4.46</v>
      </c>
      <c r="F74">
        <v>4.46</v>
      </c>
      <c r="G74" s="2">
        <v>25500</v>
      </c>
      <c r="H74" s="2">
        <v>102369188.27</v>
      </c>
      <c r="I74" s="17">
        <f t="shared" si="3"/>
        <v>51</v>
      </c>
      <c r="M74" s="3"/>
    </row>
    <row r="75" spans="2:13">
      <c r="B75" s="1">
        <v>43935</v>
      </c>
      <c r="C75" s="1">
        <v>51363</v>
      </c>
      <c r="D75" s="2">
        <v>5100</v>
      </c>
      <c r="E75">
        <v>4.46</v>
      </c>
      <c r="F75">
        <v>4.46</v>
      </c>
      <c r="G75" s="2">
        <v>4223</v>
      </c>
      <c r="H75" s="2">
        <v>16953140.440000001</v>
      </c>
      <c r="I75" s="17">
        <f t="shared" si="3"/>
        <v>82.803921568627445</v>
      </c>
    </row>
    <row r="76" spans="2:13">
      <c r="B76" s="1"/>
      <c r="C76" s="1"/>
      <c r="D76" s="2"/>
      <c r="G76" s="2"/>
      <c r="H76" s="2"/>
      <c r="I76" s="17"/>
    </row>
    <row r="77" spans="2:13">
      <c r="B77" s="5"/>
      <c r="C77" s="5"/>
      <c r="D77" s="6">
        <f>SUM(D78:D82)</f>
        <v>164800</v>
      </c>
      <c r="E77" s="15">
        <f>+(E78*H78+E79*H79+E80*H80+E81*H81+E82*H82)/H77</f>
        <v>4.5868607594220796</v>
      </c>
      <c r="F77" s="15">
        <f>+(F78*H78+F79*H79+F80*H80+F81*H81+F82*H82)/H77</f>
        <v>4.5868607594220796</v>
      </c>
      <c r="G77" s="6">
        <f t="shared" ref="G77:H77" si="5">SUM(G78:G82)</f>
        <v>97594</v>
      </c>
      <c r="H77" s="6">
        <f t="shared" si="5"/>
        <v>410331710.07999992</v>
      </c>
      <c r="I77" s="19">
        <f t="shared" si="3"/>
        <v>59.219660194174764</v>
      </c>
    </row>
    <row r="78" spans="2:13">
      <c r="B78" s="1">
        <v>43921</v>
      </c>
      <c r="C78" s="1">
        <v>56749</v>
      </c>
      <c r="D78" s="2">
        <v>50000</v>
      </c>
      <c r="E78">
        <v>4.4995000000000003</v>
      </c>
      <c r="F78">
        <v>4.4995000000000003</v>
      </c>
      <c r="G78" s="2">
        <v>8800</v>
      </c>
      <c r="H78" s="2">
        <v>37430630.049999997</v>
      </c>
      <c r="I78" s="17">
        <f t="shared" si="3"/>
        <v>17.599999999999998</v>
      </c>
    </row>
    <row r="79" spans="2:13">
      <c r="B79" s="1">
        <v>43935</v>
      </c>
      <c r="C79" s="1">
        <v>56749</v>
      </c>
      <c r="D79" s="2">
        <v>50000</v>
      </c>
      <c r="E79">
        <v>4.6500000000000004</v>
      </c>
      <c r="F79">
        <v>4.6500000000000004</v>
      </c>
      <c r="G79" s="2">
        <v>24500</v>
      </c>
      <c r="H79" s="2">
        <v>101912316.41</v>
      </c>
      <c r="I79" s="17">
        <f t="shared" si="3"/>
        <v>49</v>
      </c>
    </row>
    <row r="80" spans="2:13">
      <c r="B80" s="1">
        <v>43935</v>
      </c>
      <c r="C80" s="1">
        <v>56749</v>
      </c>
      <c r="D80" s="2">
        <v>4900</v>
      </c>
      <c r="E80">
        <v>4.6500000000000004</v>
      </c>
      <c r="F80">
        <v>4.6500000000000004</v>
      </c>
      <c r="G80" s="2">
        <v>4898</v>
      </c>
      <c r="H80" s="2">
        <v>20374143.879999999</v>
      </c>
      <c r="I80" s="17">
        <f t="shared" si="3"/>
        <v>99.959183673469383</v>
      </c>
    </row>
    <row r="81" spans="1:39">
      <c r="B81" s="1">
        <v>43949</v>
      </c>
      <c r="C81" s="1">
        <v>56749</v>
      </c>
      <c r="D81" s="2">
        <v>50000</v>
      </c>
      <c r="E81">
        <v>4.5690999999999997</v>
      </c>
      <c r="F81">
        <v>4.5690999999999997</v>
      </c>
      <c r="G81" s="2">
        <v>49500</v>
      </c>
      <c r="H81" s="2">
        <v>208859581.09999999</v>
      </c>
      <c r="I81" s="17">
        <f t="shared" si="3"/>
        <v>99</v>
      </c>
    </row>
    <row r="82" spans="1:39" s="4" customFormat="1">
      <c r="A82"/>
      <c r="B82" s="1">
        <v>43949</v>
      </c>
      <c r="C82" s="1">
        <v>56749</v>
      </c>
      <c r="D82" s="2">
        <v>9900</v>
      </c>
      <c r="E82">
        <v>4.5690999999999997</v>
      </c>
      <c r="F82">
        <v>4.5690999999999997</v>
      </c>
      <c r="G82" s="2">
        <v>9896</v>
      </c>
      <c r="H82" s="2">
        <v>41755038.640000001</v>
      </c>
      <c r="I82" s="17">
        <f t="shared" si="3"/>
        <v>99.959595959595958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</row>
    <row r="83" spans="1:39">
      <c r="B83" s="1"/>
      <c r="C83" s="1"/>
      <c r="D83" s="2"/>
      <c r="G83" s="2"/>
      <c r="H83" s="2"/>
      <c r="I83" s="17"/>
      <c r="M83" s="3"/>
    </row>
    <row r="84" spans="1:39">
      <c r="B84" s="12" t="s">
        <v>12</v>
      </c>
      <c r="C84" s="12"/>
      <c r="D84" s="14">
        <f>+D85+D89</f>
        <v>120000</v>
      </c>
      <c r="E84" s="12"/>
      <c r="F84" s="12"/>
      <c r="G84" s="14">
        <f>+G85+G89</f>
        <v>100000</v>
      </c>
      <c r="H84" s="14">
        <f>+H85+H89</f>
        <v>120835831.38</v>
      </c>
      <c r="I84" s="18">
        <f t="shared" si="3"/>
        <v>83.333333333333343</v>
      </c>
      <c r="M84" s="3"/>
    </row>
    <row r="85" spans="1:39">
      <c r="B85" s="5"/>
      <c r="C85" s="5"/>
      <c r="D85" s="6">
        <f>SUM(D86:D87)</f>
        <v>60000</v>
      </c>
      <c r="E85" s="15">
        <f>+(E86*H86+E87*H87)/H85</f>
        <v>6.7899000000000003</v>
      </c>
      <c r="F85" s="15">
        <f>+(F86*H86+F87*H87)/H85</f>
        <v>6.7899000000000003</v>
      </c>
      <c r="G85" s="6">
        <f>SUM(G86:G87)</f>
        <v>50000</v>
      </c>
      <c r="H85" s="6">
        <f>SUM(H86:H87)</f>
        <v>59768700.049999997</v>
      </c>
      <c r="I85" s="19">
        <f t="shared" si="3"/>
        <v>83.333333333333343</v>
      </c>
      <c r="M85" s="3"/>
    </row>
    <row r="86" spans="1:39">
      <c r="B86" s="1">
        <v>43944</v>
      </c>
      <c r="C86" s="1">
        <v>46388</v>
      </c>
      <c r="D86" s="2">
        <v>50000</v>
      </c>
      <c r="E86">
        <v>6.7899000000000003</v>
      </c>
      <c r="F86">
        <v>6.7899000000000003</v>
      </c>
      <c r="G86" s="2">
        <v>50000</v>
      </c>
      <c r="H86" s="2">
        <v>59768700.049999997</v>
      </c>
      <c r="I86" s="17">
        <f t="shared" si="3"/>
        <v>100</v>
      </c>
    </row>
    <row r="87" spans="1:39">
      <c r="B87" s="1">
        <v>43944</v>
      </c>
      <c r="C87" s="1">
        <v>46388</v>
      </c>
      <c r="D87" s="2">
        <v>10000</v>
      </c>
      <c r="E87">
        <v>6.7899000000000003</v>
      </c>
      <c r="F87">
        <v>6.7899000000000003</v>
      </c>
      <c r="G87">
        <v>0</v>
      </c>
      <c r="H87" s="2">
        <v>0</v>
      </c>
      <c r="I87" s="17">
        <f t="shared" si="3"/>
        <v>0</v>
      </c>
    </row>
    <row r="88" spans="1:39">
      <c r="B88" s="1"/>
      <c r="C88" s="1"/>
      <c r="D88" s="2"/>
      <c r="G88" s="2"/>
      <c r="H88" s="2"/>
      <c r="I88" s="17"/>
    </row>
    <row r="89" spans="1:39">
      <c r="B89" s="5"/>
      <c r="C89" s="5"/>
      <c r="D89" s="6">
        <f>SUM(D90:D91)</f>
        <v>60000</v>
      </c>
      <c r="E89" s="15">
        <f>+(E90*H90+E91*H91)/H89</f>
        <v>7.3249000000000004</v>
      </c>
      <c r="F89" s="15">
        <f>+(F90*H90+F91*H91)/H89</f>
        <v>7.3299000000000003</v>
      </c>
      <c r="G89" s="6">
        <f>SUM(G90:G91)</f>
        <v>50000</v>
      </c>
      <c r="H89" s="6">
        <f>SUM(H90:H91)</f>
        <v>61067131.329999998</v>
      </c>
      <c r="I89" s="19">
        <f t="shared" si="3"/>
        <v>83.333333333333343</v>
      </c>
    </row>
    <row r="90" spans="1:39">
      <c r="B90" s="1">
        <v>43944</v>
      </c>
      <c r="C90" s="1">
        <v>47849</v>
      </c>
      <c r="D90" s="2">
        <v>50000</v>
      </c>
      <c r="E90" s="10">
        <v>7.3249000000000004</v>
      </c>
      <c r="F90" s="10">
        <v>7.3299000000000003</v>
      </c>
      <c r="G90" s="2">
        <v>50000</v>
      </c>
      <c r="H90" s="2">
        <v>61067131.329999998</v>
      </c>
      <c r="I90" s="17">
        <f t="shared" si="3"/>
        <v>100</v>
      </c>
      <c r="M90" s="3"/>
    </row>
    <row r="91" spans="1:39">
      <c r="B91" s="1">
        <v>43944</v>
      </c>
      <c r="C91" s="1">
        <v>47849</v>
      </c>
      <c r="D91" s="2">
        <v>10000</v>
      </c>
      <c r="E91" s="10">
        <v>7.3249000000000004</v>
      </c>
      <c r="F91" s="10">
        <v>7.3249000000000004</v>
      </c>
      <c r="G91" s="2">
        <v>0</v>
      </c>
      <c r="H91" s="2">
        <v>0</v>
      </c>
      <c r="I91" s="17">
        <f t="shared" si="3"/>
        <v>0</v>
      </c>
    </row>
    <row r="92" spans="1:39">
      <c r="B92" s="1"/>
      <c r="C92" s="1"/>
      <c r="D92" s="2"/>
      <c r="G92" s="2"/>
      <c r="H92" s="2"/>
      <c r="I92" s="17"/>
      <c r="M92" s="3"/>
    </row>
    <row r="93" spans="1:39">
      <c r="B93" s="12"/>
      <c r="C93" s="12"/>
      <c r="D93" s="14">
        <f>+D5+D22+D55+D84</f>
        <v>28020000</v>
      </c>
      <c r="E93" s="16"/>
      <c r="F93" s="16"/>
      <c r="G93" s="14">
        <f>+G5+G22+G55+G84</f>
        <v>21004988</v>
      </c>
      <c r="H93" s="14">
        <f>+H5+H22+H55+H84</f>
        <v>35905807563.279999</v>
      </c>
      <c r="I93" s="18">
        <f t="shared" si="3"/>
        <v>74.964268379728765</v>
      </c>
      <c r="M93" s="3"/>
    </row>
    <row r="94" spans="1:39">
      <c r="B94" s="1"/>
      <c r="C94" s="1"/>
      <c r="D94" s="2"/>
      <c r="G94" s="2"/>
      <c r="H94" s="3"/>
      <c r="M94" s="3"/>
    </row>
    <row r="95" spans="1:39">
      <c r="B95" s="1"/>
      <c r="C95" s="1"/>
      <c r="D95" s="2"/>
      <c r="G95" s="2"/>
      <c r="H95" s="3"/>
      <c r="M95" s="3"/>
    </row>
    <row r="96" spans="1:39">
      <c r="B96" s="1"/>
      <c r="C96" s="1"/>
      <c r="D96" s="2"/>
      <c r="G96" s="2"/>
      <c r="H96" s="3"/>
      <c r="M96" s="3"/>
    </row>
    <row r="97" spans="2:13">
      <c r="B97" s="1"/>
      <c r="C97" s="1"/>
      <c r="D97" s="2"/>
      <c r="G97" s="2"/>
      <c r="H97" s="3"/>
      <c r="M97" s="3"/>
    </row>
    <row r="99" spans="2:13">
      <c r="H99" s="3"/>
      <c r="M99" s="3"/>
    </row>
    <row r="107" spans="2:13">
      <c r="H107" s="3"/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30"/>
  <dimension ref="B1:J105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42578125" style="83" bestFit="1" customWidth="1"/>
    <col min="5" max="5" width="12.85546875" style="82" bestFit="1" customWidth="1"/>
    <col min="6" max="6" width="12" style="82" bestFit="1" customWidth="1"/>
    <col min="7" max="7" width="13.7109375" style="82" bestFit="1" customWidth="1"/>
    <col min="8" max="8" width="12.85546875" style="82" bestFit="1" customWidth="1"/>
    <col min="9" max="9" width="17.5703125" style="82" bestFit="1" customWidth="1"/>
    <col min="10" max="10" width="17.7109375" style="82" bestFit="1" customWidth="1"/>
    <col min="11" max="16384" width="9.140625" style="82"/>
  </cols>
  <sheetData>
    <row r="1" spans="2:10">
      <c r="B1" s="81" t="s">
        <v>44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7" t="s">
        <v>9</v>
      </c>
      <c r="C5" s="164" t="s">
        <v>30</v>
      </c>
      <c r="D5" s="164"/>
      <c r="E5" s="109">
        <v>2875000</v>
      </c>
      <c r="F5" s="110" t="s">
        <v>30</v>
      </c>
      <c r="G5" s="110" t="s">
        <v>30</v>
      </c>
      <c r="H5" s="109">
        <v>1960760</v>
      </c>
      <c r="I5" s="109">
        <v>23101383767.73</v>
      </c>
      <c r="J5" s="110">
        <v>68.200347826086954</v>
      </c>
    </row>
    <row r="6" spans="2:10">
      <c r="B6" s="167" t="s">
        <v>30</v>
      </c>
      <c r="C6" s="167" t="s">
        <v>30</v>
      </c>
      <c r="D6" s="167">
        <v>46997</v>
      </c>
      <c r="E6" s="121">
        <v>2875000</v>
      </c>
      <c r="F6" s="122">
        <v>0.16720152285987275</v>
      </c>
      <c r="G6" s="122">
        <v>0.16720152285987275</v>
      </c>
      <c r="H6" s="121">
        <v>1960760</v>
      </c>
      <c r="I6" s="121">
        <v>23101383767.73</v>
      </c>
      <c r="J6" s="122">
        <v>68.200347826086954</v>
      </c>
    </row>
    <row r="7" spans="2:10">
      <c r="B7" s="161">
        <v>44747</v>
      </c>
      <c r="C7" s="161">
        <v>44748</v>
      </c>
      <c r="D7" s="161">
        <v>46997</v>
      </c>
      <c r="E7" s="125">
        <v>937500</v>
      </c>
      <c r="F7" s="126">
        <v>0.16200000000000003</v>
      </c>
      <c r="G7" s="126">
        <v>0.16200000000000003</v>
      </c>
      <c r="H7" s="125">
        <v>683230</v>
      </c>
      <c r="I7" s="125">
        <v>8024753515.9799995</v>
      </c>
      <c r="J7" s="126">
        <v>72.877866666666662</v>
      </c>
    </row>
    <row r="8" spans="2:10">
      <c r="B8" s="161">
        <v>44754</v>
      </c>
      <c r="C8" s="161">
        <v>44755</v>
      </c>
      <c r="D8" s="161">
        <v>46997</v>
      </c>
      <c r="E8" s="125">
        <v>937500</v>
      </c>
      <c r="F8" s="126">
        <v>0.16600000000000001</v>
      </c>
      <c r="G8" s="126">
        <v>0.16600000000000001</v>
      </c>
      <c r="H8" s="125">
        <v>433300</v>
      </c>
      <c r="I8" s="125">
        <v>5100654459.1599998</v>
      </c>
      <c r="J8" s="126">
        <v>46.218666666666671</v>
      </c>
    </row>
    <row r="9" spans="2:10">
      <c r="B9" s="161">
        <v>44761</v>
      </c>
      <c r="C9" s="161">
        <v>44762</v>
      </c>
      <c r="D9" s="161">
        <v>46997</v>
      </c>
      <c r="E9" s="125">
        <v>375000</v>
      </c>
      <c r="F9" s="126">
        <v>0.17199999999999999</v>
      </c>
      <c r="G9" s="126">
        <v>0.17199999999999999</v>
      </c>
      <c r="H9" s="125">
        <v>267579</v>
      </c>
      <c r="I9" s="125">
        <v>3156523300.6600003</v>
      </c>
      <c r="J9" s="126">
        <v>71.354399999999998</v>
      </c>
    </row>
    <row r="10" spans="2:10">
      <c r="B10" s="161">
        <v>44768</v>
      </c>
      <c r="C10" s="161">
        <v>44769</v>
      </c>
      <c r="D10" s="161">
        <v>46997</v>
      </c>
      <c r="E10" s="125">
        <v>625000</v>
      </c>
      <c r="F10" s="126">
        <v>0.17199999999999999</v>
      </c>
      <c r="G10" s="126">
        <v>0.17199999999999999</v>
      </c>
      <c r="H10" s="125">
        <v>576651</v>
      </c>
      <c r="I10" s="125">
        <v>6819452491.9300003</v>
      </c>
      <c r="J10" s="126">
        <v>92.26415999999999</v>
      </c>
    </row>
    <row r="11" spans="2:10">
      <c r="B11" s="161" t="s">
        <v>30</v>
      </c>
      <c r="C11" s="161" t="s">
        <v>30</v>
      </c>
      <c r="D11" s="161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 t="s">
        <v>30</v>
      </c>
    </row>
    <row r="12" spans="2:10">
      <c r="B12" s="107" t="s">
        <v>10</v>
      </c>
      <c r="C12" s="164" t="s">
        <v>30</v>
      </c>
      <c r="D12" s="164"/>
      <c r="E12" s="109">
        <v>37625000</v>
      </c>
      <c r="F12" s="110" t="s">
        <v>30</v>
      </c>
      <c r="G12" s="110" t="s">
        <v>30</v>
      </c>
      <c r="H12" s="109">
        <v>33859720</v>
      </c>
      <c r="I12" s="109">
        <v>24669201493.629997</v>
      </c>
      <c r="J12" s="110">
        <v>89.992611295681073</v>
      </c>
    </row>
    <row r="13" spans="2:10">
      <c r="B13" s="167" t="s">
        <v>30</v>
      </c>
      <c r="C13" s="167" t="s">
        <v>30</v>
      </c>
      <c r="D13" s="167">
        <v>44835</v>
      </c>
      <c r="E13" s="121">
        <v>1250000</v>
      </c>
      <c r="F13" s="122">
        <v>13.4772</v>
      </c>
      <c r="G13" s="122">
        <v>13.47973779286429</v>
      </c>
      <c r="H13" s="121">
        <v>1024500</v>
      </c>
      <c r="I13" s="121">
        <v>991640333.94999993</v>
      </c>
      <c r="J13" s="122">
        <v>81.96</v>
      </c>
    </row>
    <row r="14" spans="2:10">
      <c r="B14" s="161">
        <v>44742</v>
      </c>
      <c r="C14" s="161">
        <v>44743</v>
      </c>
      <c r="D14" s="161">
        <v>44835</v>
      </c>
      <c r="E14" s="125">
        <v>1000000</v>
      </c>
      <c r="F14" s="126">
        <v>13.4772</v>
      </c>
      <c r="G14" s="126">
        <v>13.479799999999999</v>
      </c>
      <c r="H14" s="125">
        <v>1000000</v>
      </c>
      <c r="I14" s="125">
        <v>967914524.39999998</v>
      </c>
      <c r="J14" s="126">
        <v>100</v>
      </c>
    </row>
    <row r="15" spans="2:10">
      <c r="B15" s="161">
        <v>44742</v>
      </c>
      <c r="C15" s="161">
        <v>44746</v>
      </c>
      <c r="D15" s="161">
        <v>44835</v>
      </c>
      <c r="E15" s="125">
        <v>250000</v>
      </c>
      <c r="F15" s="126">
        <v>13.4772</v>
      </c>
      <c r="G15" s="126">
        <v>13.4772</v>
      </c>
      <c r="H15" s="125">
        <v>24500</v>
      </c>
      <c r="I15" s="125">
        <v>23725809.550000001</v>
      </c>
      <c r="J15" s="126">
        <v>9.8000000000000007</v>
      </c>
    </row>
    <row r="16" spans="2:10">
      <c r="B16" s="161" t="s">
        <v>30</v>
      </c>
      <c r="C16" s="161" t="s">
        <v>30</v>
      </c>
      <c r="D16" s="161" t="s">
        <v>30</v>
      </c>
      <c r="E16" s="125" t="s">
        <v>30</v>
      </c>
      <c r="F16" s="126" t="s">
        <v>30</v>
      </c>
      <c r="G16" s="126" t="s">
        <v>30</v>
      </c>
      <c r="H16" s="125" t="s">
        <v>30</v>
      </c>
      <c r="I16" s="125" t="s">
        <v>30</v>
      </c>
      <c r="J16" s="126" t="s">
        <v>30</v>
      </c>
    </row>
    <row r="17" spans="2:10">
      <c r="B17" s="167" t="s">
        <v>30</v>
      </c>
      <c r="C17" s="167" t="s">
        <v>30</v>
      </c>
      <c r="D17" s="167">
        <v>45017</v>
      </c>
      <c r="E17" s="121">
        <v>2250000</v>
      </c>
      <c r="F17" s="122">
        <v>14.011227079723927</v>
      </c>
      <c r="G17" s="122">
        <v>14.016783256293332</v>
      </c>
      <c r="H17" s="121">
        <v>2126332</v>
      </c>
      <c r="I17" s="121">
        <v>1941006159.25</v>
      </c>
      <c r="J17" s="122">
        <v>94.503644444444447</v>
      </c>
    </row>
    <row r="18" spans="2:10">
      <c r="B18" s="161">
        <v>44756</v>
      </c>
      <c r="C18" s="161">
        <v>44757</v>
      </c>
      <c r="D18" s="161">
        <v>45017</v>
      </c>
      <c r="E18" s="125">
        <v>1000000</v>
      </c>
      <c r="F18" s="126">
        <v>14.071</v>
      </c>
      <c r="G18" s="126">
        <v>14.0748</v>
      </c>
      <c r="H18" s="125">
        <v>1000000</v>
      </c>
      <c r="I18" s="125">
        <v>910249118.5</v>
      </c>
      <c r="J18" s="126">
        <v>100</v>
      </c>
    </row>
    <row r="19" spans="2:10">
      <c r="B19" s="161">
        <v>44756</v>
      </c>
      <c r="C19" s="161">
        <v>44760</v>
      </c>
      <c r="D19" s="161">
        <v>45017</v>
      </c>
      <c r="E19" s="125">
        <v>250000</v>
      </c>
      <c r="F19" s="126">
        <v>14.071</v>
      </c>
      <c r="G19" s="126">
        <v>14.071</v>
      </c>
      <c r="H19" s="125">
        <v>126332</v>
      </c>
      <c r="I19" s="125">
        <v>115053754.15000001</v>
      </c>
      <c r="J19" s="126">
        <v>50.532800000000002</v>
      </c>
    </row>
    <row r="20" spans="2:10">
      <c r="B20" s="161">
        <v>44770</v>
      </c>
      <c r="C20" s="161">
        <v>44771</v>
      </c>
      <c r="D20" s="161">
        <v>45017</v>
      </c>
      <c r="E20" s="125">
        <v>1000000</v>
      </c>
      <c r="F20" s="126">
        <v>13.9443</v>
      </c>
      <c r="G20" s="126">
        <v>13.952299999999999</v>
      </c>
      <c r="H20" s="125">
        <v>1000000</v>
      </c>
      <c r="I20" s="125">
        <v>915703286.60000002</v>
      </c>
      <c r="J20" s="126">
        <v>100</v>
      </c>
    </row>
    <row r="21" spans="2:10">
      <c r="B21" s="161" t="s">
        <v>30</v>
      </c>
      <c r="C21" s="161" t="s">
        <v>30</v>
      </c>
      <c r="D21" s="161" t="s">
        <v>30</v>
      </c>
      <c r="E21" s="125" t="s">
        <v>30</v>
      </c>
      <c r="F21" s="126" t="s">
        <v>30</v>
      </c>
      <c r="G21" s="126" t="s">
        <v>30</v>
      </c>
      <c r="H21" s="125" t="s">
        <v>30</v>
      </c>
      <c r="I21" s="125" t="s">
        <v>30</v>
      </c>
      <c r="J21" s="126" t="s">
        <v>30</v>
      </c>
    </row>
    <row r="22" spans="2:10">
      <c r="B22" s="167" t="s">
        <v>30</v>
      </c>
      <c r="C22" s="167" t="s">
        <v>30</v>
      </c>
      <c r="D22" s="167">
        <v>45383</v>
      </c>
      <c r="E22" s="121">
        <v>1875000</v>
      </c>
      <c r="F22" s="122">
        <v>13.437000000000001</v>
      </c>
      <c r="G22" s="122">
        <v>13.439423032741509</v>
      </c>
      <c r="H22" s="121">
        <v>1856998</v>
      </c>
      <c r="I22" s="121">
        <v>1492455842.4299998</v>
      </c>
      <c r="J22" s="122">
        <v>99.039893333333325</v>
      </c>
    </row>
    <row r="23" spans="2:10">
      <c r="B23" s="161">
        <v>44742</v>
      </c>
      <c r="C23" s="161">
        <v>44743</v>
      </c>
      <c r="D23" s="161">
        <v>45383</v>
      </c>
      <c r="E23" s="125">
        <v>1500000</v>
      </c>
      <c r="F23" s="126">
        <v>13.436999999999999</v>
      </c>
      <c r="G23" s="126">
        <v>13.44</v>
      </c>
      <c r="H23" s="125">
        <v>1500000</v>
      </c>
      <c r="I23" s="125">
        <v>1205423123.8199999</v>
      </c>
      <c r="J23" s="126">
        <v>100</v>
      </c>
    </row>
    <row r="24" spans="2:10">
      <c r="B24" s="161">
        <v>44742</v>
      </c>
      <c r="C24" s="161">
        <v>44746</v>
      </c>
      <c r="D24" s="161">
        <v>45383</v>
      </c>
      <c r="E24" s="125">
        <v>375000</v>
      </c>
      <c r="F24" s="126">
        <v>13.436999999999999</v>
      </c>
      <c r="G24" s="126">
        <v>13.436999999999999</v>
      </c>
      <c r="H24" s="125">
        <v>356998</v>
      </c>
      <c r="I24" s="125">
        <v>287032718.61000001</v>
      </c>
      <c r="J24" s="126">
        <v>95.199466666666666</v>
      </c>
    </row>
    <row r="25" spans="2:10">
      <c r="B25" s="161" t="s">
        <v>30</v>
      </c>
      <c r="C25" s="161" t="s">
        <v>30</v>
      </c>
      <c r="D25" s="161" t="s">
        <v>30</v>
      </c>
      <c r="E25" s="125" t="s">
        <v>30</v>
      </c>
      <c r="F25" s="126" t="s">
        <v>30</v>
      </c>
      <c r="G25" s="126" t="s">
        <v>30</v>
      </c>
      <c r="H25" s="125" t="s">
        <v>30</v>
      </c>
      <c r="I25" s="125" t="s">
        <v>30</v>
      </c>
      <c r="J25" s="126" t="s">
        <v>30</v>
      </c>
    </row>
    <row r="26" spans="2:10">
      <c r="B26" s="167" t="s">
        <v>30</v>
      </c>
      <c r="C26" s="167" t="s">
        <v>30</v>
      </c>
      <c r="D26" s="167">
        <v>45839</v>
      </c>
      <c r="E26" s="121">
        <v>3750000</v>
      </c>
      <c r="F26" s="122">
        <v>12.827999999999999</v>
      </c>
      <c r="G26" s="122">
        <v>12.831957633780737</v>
      </c>
      <c r="H26" s="121">
        <v>3713997</v>
      </c>
      <c r="I26" s="121">
        <v>2590968332.25</v>
      </c>
      <c r="J26" s="122">
        <v>99.039920000000009</v>
      </c>
    </row>
    <row r="27" spans="2:10">
      <c r="B27" s="161">
        <v>44742</v>
      </c>
      <c r="C27" s="161">
        <v>44743</v>
      </c>
      <c r="D27" s="161">
        <v>45839</v>
      </c>
      <c r="E27" s="125">
        <v>3000000</v>
      </c>
      <c r="F27" s="126">
        <v>12.827999999999999</v>
      </c>
      <c r="G27" s="126">
        <v>12.8329</v>
      </c>
      <c r="H27" s="125">
        <v>3000000</v>
      </c>
      <c r="I27" s="125">
        <v>2092674244.1900001</v>
      </c>
      <c r="J27" s="126">
        <v>100</v>
      </c>
    </row>
    <row r="28" spans="2:10">
      <c r="B28" s="161">
        <v>44742</v>
      </c>
      <c r="C28" s="161">
        <v>44746</v>
      </c>
      <c r="D28" s="161">
        <v>45839</v>
      </c>
      <c r="E28" s="125">
        <v>750000</v>
      </c>
      <c r="F28" s="126">
        <v>12.827999999999999</v>
      </c>
      <c r="G28" s="126">
        <v>12.827999999999999</v>
      </c>
      <c r="H28" s="125">
        <v>713997</v>
      </c>
      <c r="I28" s="125">
        <v>498294088.06</v>
      </c>
      <c r="J28" s="126">
        <v>95.19959999999999</v>
      </c>
    </row>
    <row r="29" spans="2:10">
      <c r="B29" s="161" t="s">
        <v>30</v>
      </c>
      <c r="C29" s="161" t="s">
        <v>30</v>
      </c>
      <c r="D29" s="161" t="s">
        <v>30</v>
      </c>
      <c r="E29" s="125" t="s">
        <v>30</v>
      </c>
      <c r="F29" s="126" t="s">
        <v>30</v>
      </c>
      <c r="G29" s="126" t="s">
        <v>30</v>
      </c>
      <c r="H29" s="125" t="s">
        <v>30</v>
      </c>
      <c r="I29" s="125" t="s">
        <v>30</v>
      </c>
      <c r="J29" s="126" t="s">
        <v>30</v>
      </c>
    </row>
    <row r="30" spans="2:10">
      <c r="B30" s="167" t="s">
        <v>30</v>
      </c>
      <c r="C30" s="167" t="s">
        <v>30</v>
      </c>
      <c r="D30" s="167">
        <v>46023</v>
      </c>
      <c r="E30" s="121">
        <v>17250000</v>
      </c>
      <c r="F30" s="122">
        <v>13.111909027754034</v>
      </c>
      <c r="G30" s="122">
        <v>13.120112294100874</v>
      </c>
      <c r="H30" s="121">
        <v>15632721</v>
      </c>
      <c r="I30" s="121">
        <v>10221561427.82</v>
      </c>
      <c r="J30" s="122">
        <v>90.624469565217396</v>
      </c>
    </row>
    <row r="31" spans="2:10">
      <c r="B31" s="161">
        <v>44749</v>
      </c>
      <c r="C31" s="161">
        <v>44750</v>
      </c>
      <c r="D31" s="161">
        <v>46023</v>
      </c>
      <c r="E31" s="125">
        <v>3000000</v>
      </c>
      <c r="F31" s="126">
        <v>12.8607</v>
      </c>
      <c r="G31" s="126">
        <v>12.88</v>
      </c>
      <c r="H31" s="125">
        <v>2211000</v>
      </c>
      <c r="I31" s="125">
        <v>1450517206.1600001</v>
      </c>
      <c r="J31" s="126">
        <v>73.7</v>
      </c>
    </row>
    <row r="32" spans="2:10">
      <c r="B32" s="161">
        <v>44749</v>
      </c>
      <c r="C32" s="161">
        <v>44753</v>
      </c>
      <c r="D32" s="161">
        <v>46023</v>
      </c>
      <c r="E32" s="125">
        <v>750000</v>
      </c>
      <c r="F32" s="126">
        <v>12.8607</v>
      </c>
      <c r="G32" s="126">
        <v>12.8607</v>
      </c>
      <c r="H32" s="125">
        <v>0</v>
      </c>
      <c r="I32" s="125">
        <v>0</v>
      </c>
      <c r="J32" s="126">
        <v>0</v>
      </c>
    </row>
    <row r="33" spans="2:10">
      <c r="B33" s="161">
        <v>44756</v>
      </c>
      <c r="C33" s="161">
        <v>44757</v>
      </c>
      <c r="D33" s="161">
        <v>46023</v>
      </c>
      <c r="E33" s="125">
        <v>4000000</v>
      </c>
      <c r="F33" s="126">
        <v>13.201499999999999</v>
      </c>
      <c r="G33" s="126">
        <v>13.208</v>
      </c>
      <c r="H33" s="125">
        <v>4000000</v>
      </c>
      <c r="I33" s="125">
        <v>2603158172.3400002</v>
      </c>
      <c r="J33" s="126">
        <v>100</v>
      </c>
    </row>
    <row r="34" spans="2:10">
      <c r="B34" s="161">
        <v>44756</v>
      </c>
      <c r="C34" s="161">
        <v>44760</v>
      </c>
      <c r="D34" s="161">
        <v>46023</v>
      </c>
      <c r="E34" s="125">
        <v>1000000</v>
      </c>
      <c r="F34" s="126">
        <v>13.201499999999999</v>
      </c>
      <c r="G34" s="126">
        <v>13.201499999999999</v>
      </c>
      <c r="H34" s="125">
        <v>921727</v>
      </c>
      <c r="I34" s="125">
        <v>600145653.12</v>
      </c>
      <c r="J34" s="126">
        <v>92.172699999999992</v>
      </c>
    </row>
    <row r="35" spans="2:10">
      <c r="B35" s="161">
        <v>44763</v>
      </c>
      <c r="C35" s="161">
        <v>44764</v>
      </c>
      <c r="D35" s="161">
        <v>46023</v>
      </c>
      <c r="E35" s="125">
        <v>2000000</v>
      </c>
      <c r="F35" s="126">
        <v>13.4337</v>
      </c>
      <c r="G35" s="126">
        <v>13.454000000000001</v>
      </c>
      <c r="H35" s="125">
        <v>2000000</v>
      </c>
      <c r="I35" s="125">
        <v>1295608453.25</v>
      </c>
      <c r="J35" s="126">
        <v>100</v>
      </c>
    </row>
    <row r="36" spans="2:10">
      <c r="B36" s="161">
        <v>44763</v>
      </c>
      <c r="C36" s="161">
        <v>44767</v>
      </c>
      <c r="D36" s="161">
        <v>46023</v>
      </c>
      <c r="E36" s="125">
        <v>500000</v>
      </c>
      <c r="F36" s="126">
        <v>13.4337</v>
      </c>
      <c r="G36" s="126">
        <v>13.4337</v>
      </c>
      <c r="H36" s="125">
        <v>499994</v>
      </c>
      <c r="I36" s="125">
        <v>324060357.67000002</v>
      </c>
      <c r="J36" s="126">
        <v>99.998800000000003</v>
      </c>
    </row>
    <row r="37" spans="2:10">
      <c r="B37" s="161">
        <v>44770</v>
      </c>
      <c r="C37" s="161">
        <v>44771</v>
      </c>
      <c r="D37" s="161">
        <v>46023</v>
      </c>
      <c r="E37" s="125">
        <v>6000000</v>
      </c>
      <c r="F37" s="126">
        <v>12.999499999999999</v>
      </c>
      <c r="G37" s="126">
        <v>13.002700000000001</v>
      </c>
      <c r="H37" s="125">
        <v>6000000</v>
      </c>
      <c r="I37" s="125">
        <v>3948071585.2800002</v>
      </c>
      <c r="J37" s="126">
        <v>100</v>
      </c>
    </row>
    <row r="38" spans="2:10">
      <c r="B38" s="161" t="s">
        <v>30</v>
      </c>
      <c r="C38" s="161" t="s">
        <v>30</v>
      </c>
      <c r="D38" s="161" t="s">
        <v>30</v>
      </c>
      <c r="E38" s="125" t="s">
        <v>30</v>
      </c>
      <c r="F38" s="126" t="s">
        <v>30</v>
      </c>
      <c r="G38" s="126" t="s">
        <v>30</v>
      </c>
      <c r="H38" s="125" t="s">
        <v>30</v>
      </c>
      <c r="I38" s="125" t="s">
        <v>30</v>
      </c>
      <c r="J38" s="126" t="s">
        <v>30</v>
      </c>
    </row>
    <row r="39" spans="2:10">
      <c r="B39" s="167" t="s">
        <v>30</v>
      </c>
      <c r="C39" s="167" t="s">
        <v>30</v>
      </c>
      <c r="D39" s="167">
        <v>45566</v>
      </c>
      <c r="E39" s="121">
        <v>8750000</v>
      </c>
      <c r="F39" s="122">
        <v>13.361025269602191</v>
      </c>
      <c r="G39" s="122">
        <v>13.369718745431465</v>
      </c>
      <c r="H39" s="121">
        <v>7266797</v>
      </c>
      <c r="I39" s="121">
        <v>5519197402.6500006</v>
      </c>
      <c r="J39" s="122">
        <v>83.049108571428576</v>
      </c>
    </row>
    <row r="40" spans="2:10">
      <c r="B40" s="161">
        <v>44749</v>
      </c>
      <c r="C40" s="161">
        <v>44750</v>
      </c>
      <c r="D40" s="161">
        <v>45566</v>
      </c>
      <c r="E40" s="125">
        <v>1000000</v>
      </c>
      <c r="F40" s="126">
        <v>13.036899999999999</v>
      </c>
      <c r="G40" s="126">
        <v>13.054</v>
      </c>
      <c r="H40" s="125">
        <v>1000000</v>
      </c>
      <c r="I40" s="125">
        <v>761239957.72000003</v>
      </c>
      <c r="J40" s="126">
        <v>100</v>
      </c>
    </row>
    <row r="41" spans="2:10">
      <c r="B41" s="161">
        <v>44749</v>
      </c>
      <c r="C41" s="161">
        <v>44753</v>
      </c>
      <c r="D41" s="161">
        <v>45566</v>
      </c>
      <c r="E41" s="125">
        <v>250000</v>
      </c>
      <c r="F41" s="126">
        <v>13.036899999999999</v>
      </c>
      <c r="G41" s="126">
        <v>13.036899999999999</v>
      </c>
      <c r="H41" s="125">
        <v>0</v>
      </c>
      <c r="I41" s="125">
        <v>0</v>
      </c>
      <c r="J41" s="126">
        <v>0</v>
      </c>
    </row>
    <row r="42" spans="2:10">
      <c r="B42" s="161">
        <v>44756</v>
      </c>
      <c r="C42" s="161">
        <v>44757</v>
      </c>
      <c r="D42" s="161">
        <v>45566</v>
      </c>
      <c r="E42" s="125">
        <v>2500000</v>
      </c>
      <c r="F42" s="126">
        <v>13.4718</v>
      </c>
      <c r="G42" s="126">
        <v>13.48</v>
      </c>
      <c r="H42" s="125">
        <v>2150000</v>
      </c>
      <c r="I42" s="125">
        <v>1626807032.26</v>
      </c>
      <c r="J42" s="126">
        <v>86</v>
      </c>
    </row>
    <row r="43" spans="2:10">
      <c r="B43" s="161">
        <v>44756</v>
      </c>
      <c r="C43" s="161">
        <v>44760</v>
      </c>
      <c r="D43" s="161">
        <v>45566</v>
      </c>
      <c r="E43" s="125">
        <v>625000</v>
      </c>
      <c r="F43" s="126">
        <v>13.4718</v>
      </c>
      <c r="G43" s="126">
        <v>13.4718</v>
      </c>
      <c r="H43" s="125">
        <v>624997</v>
      </c>
      <c r="I43" s="125">
        <v>473144471.31999999</v>
      </c>
      <c r="J43" s="126">
        <v>99.999520000000004</v>
      </c>
    </row>
    <row r="44" spans="2:10">
      <c r="B44" s="161">
        <v>44763</v>
      </c>
      <c r="C44" s="161">
        <v>44764</v>
      </c>
      <c r="D44" s="161">
        <v>45566</v>
      </c>
      <c r="E44" s="125">
        <v>1500000</v>
      </c>
      <c r="F44" s="126">
        <v>13.607900000000001</v>
      </c>
      <c r="G44" s="126">
        <v>13.615</v>
      </c>
      <c r="H44" s="125">
        <v>1105300</v>
      </c>
      <c r="I44" s="125">
        <v>836235054.72000003</v>
      </c>
      <c r="J44" s="126">
        <v>73.686666666666667</v>
      </c>
    </row>
    <row r="45" spans="2:10">
      <c r="B45" s="161">
        <v>44763</v>
      </c>
      <c r="C45" s="161">
        <v>44767</v>
      </c>
      <c r="D45" s="161">
        <v>45566</v>
      </c>
      <c r="E45" s="125">
        <v>375000</v>
      </c>
      <c r="F45" s="126">
        <v>13.607900000000001</v>
      </c>
      <c r="G45" s="126">
        <v>13.607900000000001</v>
      </c>
      <c r="H45" s="125">
        <v>375000</v>
      </c>
      <c r="I45" s="125">
        <v>283857221.25</v>
      </c>
      <c r="J45" s="126">
        <v>100</v>
      </c>
    </row>
    <row r="46" spans="2:10">
      <c r="B46" s="161">
        <v>44770</v>
      </c>
      <c r="C46" s="161">
        <v>44771</v>
      </c>
      <c r="D46" s="161">
        <v>45566</v>
      </c>
      <c r="E46" s="125">
        <v>2500000</v>
      </c>
      <c r="F46" s="126">
        <v>13.1904</v>
      </c>
      <c r="G46" s="126">
        <v>13.2006</v>
      </c>
      <c r="H46" s="125">
        <v>2011500</v>
      </c>
      <c r="I46" s="125">
        <v>1537913665.3800001</v>
      </c>
      <c r="J46" s="126">
        <v>80.459999999999994</v>
      </c>
    </row>
    <row r="47" spans="2:10">
      <c r="B47" s="161" t="s">
        <v>30</v>
      </c>
      <c r="C47" s="161" t="s">
        <v>30</v>
      </c>
      <c r="D47" s="161" t="s">
        <v>30</v>
      </c>
      <c r="E47" s="125" t="s">
        <v>30</v>
      </c>
      <c r="F47" s="126" t="s">
        <v>30</v>
      </c>
      <c r="G47" s="126" t="s">
        <v>30</v>
      </c>
      <c r="H47" s="125" t="s">
        <v>30</v>
      </c>
      <c r="I47" s="125" t="s">
        <v>30</v>
      </c>
      <c r="J47" s="126" t="s">
        <v>30</v>
      </c>
    </row>
    <row r="48" spans="2:10">
      <c r="B48" s="167" t="s">
        <v>30</v>
      </c>
      <c r="C48" s="167" t="s">
        <v>30</v>
      </c>
      <c r="D48" s="167">
        <v>45200</v>
      </c>
      <c r="E48" s="121">
        <v>2500000</v>
      </c>
      <c r="F48" s="122">
        <v>13.923284145533009</v>
      </c>
      <c r="G48" s="122">
        <v>13.930205879619548</v>
      </c>
      <c r="H48" s="121">
        <v>2238375</v>
      </c>
      <c r="I48" s="121">
        <v>1912371995.2800002</v>
      </c>
      <c r="J48" s="122">
        <v>89.534999999999997</v>
      </c>
    </row>
    <row r="49" spans="2:10">
      <c r="B49" s="161">
        <v>44749</v>
      </c>
      <c r="C49" s="161">
        <v>44750</v>
      </c>
      <c r="D49" s="161">
        <v>45200</v>
      </c>
      <c r="E49" s="125">
        <v>1000000</v>
      </c>
      <c r="F49" s="126">
        <v>13.723599999999999</v>
      </c>
      <c r="G49" s="126">
        <v>13.7348</v>
      </c>
      <c r="H49" s="125">
        <v>1000000</v>
      </c>
      <c r="I49" s="125">
        <v>853679542.22000003</v>
      </c>
      <c r="J49" s="126">
        <v>100</v>
      </c>
    </row>
    <row r="50" spans="2:10">
      <c r="B50" s="161">
        <v>44749</v>
      </c>
      <c r="C50" s="161">
        <v>44753</v>
      </c>
      <c r="D50" s="161">
        <v>45200</v>
      </c>
      <c r="E50" s="125">
        <v>250000</v>
      </c>
      <c r="F50" s="126">
        <v>13.723599999999999</v>
      </c>
      <c r="G50" s="126">
        <v>13.723599999999999</v>
      </c>
      <c r="H50" s="125">
        <v>0</v>
      </c>
      <c r="I50" s="125">
        <v>0</v>
      </c>
      <c r="J50" s="126">
        <v>0</v>
      </c>
    </row>
    <row r="51" spans="2:10">
      <c r="B51" s="161">
        <v>44763</v>
      </c>
      <c r="C51" s="161">
        <v>44764</v>
      </c>
      <c r="D51" s="161">
        <v>45200</v>
      </c>
      <c r="E51" s="125">
        <v>1000000</v>
      </c>
      <c r="F51" s="126">
        <v>14.084300000000001</v>
      </c>
      <c r="G51" s="126">
        <v>14.0886</v>
      </c>
      <c r="H51" s="125">
        <v>1000000</v>
      </c>
      <c r="I51" s="125">
        <v>854818500.70000005</v>
      </c>
      <c r="J51" s="126">
        <v>100</v>
      </c>
    </row>
    <row r="52" spans="2:10">
      <c r="B52" s="161">
        <v>44763</v>
      </c>
      <c r="C52" s="161">
        <v>44767</v>
      </c>
      <c r="D52" s="161">
        <v>45200</v>
      </c>
      <c r="E52" s="125">
        <v>250000</v>
      </c>
      <c r="F52" s="126">
        <v>14.084300000000001</v>
      </c>
      <c r="G52" s="126">
        <v>14.084300000000001</v>
      </c>
      <c r="H52" s="125">
        <v>238375</v>
      </c>
      <c r="I52" s="125">
        <v>203873952.36000001</v>
      </c>
      <c r="J52" s="126">
        <v>95.35</v>
      </c>
    </row>
    <row r="53" spans="2:10">
      <c r="B53" s="161" t="s">
        <v>30</v>
      </c>
      <c r="C53" s="161" t="s">
        <v>30</v>
      </c>
      <c r="D53" s="161" t="s">
        <v>30</v>
      </c>
      <c r="E53" s="125" t="s">
        <v>30</v>
      </c>
      <c r="F53" s="126" t="s">
        <v>30</v>
      </c>
      <c r="G53" s="126" t="s">
        <v>30</v>
      </c>
      <c r="H53" s="125" t="s">
        <v>30</v>
      </c>
      <c r="I53" s="125" t="s">
        <v>30</v>
      </c>
      <c r="J53" s="126" t="s">
        <v>30</v>
      </c>
    </row>
    <row r="54" spans="2:10">
      <c r="B54" s="107" t="s">
        <v>11</v>
      </c>
      <c r="C54" s="164" t="s">
        <v>30</v>
      </c>
      <c r="D54" s="164"/>
      <c r="E54" s="109">
        <v>2887500</v>
      </c>
      <c r="F54" s="110" t="s">
        <v>30</v>
      </c>
      <c r="G54" s="110" t="s">
        <v>30</v>
      </c>
      <c r="H54" s="109">
        <v>2116447</v>
      </c>
      <c r="I54" s="109">
        <v>8477230796.9200001</v>
      </c>
      <c r="J54" s="110">
        <v>73.296865800865802</v>
      </c>
    </row>
    <row r="55" spans="2:10">
      <c r="B55" s="167" t="s">
        <v>30</v>
      </c>
      <c r="C55" s="167" t="s">
        <v>30</v>
      </c>
      <c r="D55" s="167">
        <v>45792</v>
      </c>
      <c r="E55" s="121">
        <v>687500</v>
      </c>
      <c r="F55" s="122">
        <v>6.5847240971932877</v>
      </c>
      <c r="G55" s="122">
        <v>6.5847240971932877</v>
      </c>
      <c r="H55" s="121">
        <v>532854</v>
      </c>
      <c r="I55" s="121">
        <v>2121493925.1800001</v>
      </c>
      <c r="J55" s="122">
        <v>77.506036363636369</v>
      </c>
    </row>
    <row r="56" spans="2:10">
      <c r="B56" s="161">
        <v>44754</v>
      </c>
      <c r="C56" s="161">
        <v>44755</v>
      </c>
      <c r="D56" s="161">
        <v>45792</v>
      </c>
      <c r="E56" s="125">
        <v>62500</v>
      </c>
      <c r="F56" s="126">
        <v>6.444</v>
      </c>
      <c r="G56" s="126">
        <v>6.444</v>
      </c>
      <c r="H56" s="125">
        <v>32854</v>
      </c>
      <c r="I56" s="125">
        <v>131191809.7</v>
      </c>
      <c r="J56" s="126">
        <v>52.566400000000002</v>
      </c>
    </row>
    <row r="57" spans="2:10">
      <c r="B57" s="161">
        <v>44768</v>
      </c>
      <c r="C57" s="161">
        <v>44769</v>
      </c>
      <c r="D57" s="161">
        <v>45792</v>
      </c>
      <c r="E57" s="125">
        <v>625000</v>
      </c>
      <c r="F57" s="126">
        <v>6.5940000000000003</v>
      </c>
      <c r="G57" s="126">
        <v>6.5940000000000003</v>
      </c>
      <c r="H57" s="125">
        <v>500000</v>
      </c>
      <c r="I57" s="125">
        <v>1990302115.48</v>
      </c>
      <c r="J57" s="126">
        <v>80</v>
      </c>
    </row>
    <row r="58" spans="2:10">
      <c r="B58" s="161" t="s">
        <v>30</v>
      </c>
      <c r="C58" s="161" t="s">
        <v>30</v>
      </c>
      <c r="D58" s="161" t="s">
        <v>30</v>
      </c>
      <c r="E58" s="125" t="s">
        <v>30</v>
      </c>
      <c r="F58" s="126" t="s">
        <v>30</v>
      </c>
      <c r="G58" s="126" t="s">
        <v>30</v>
      </c>
      <c r="H58" s="125" t="s">
        <v>30</v>
      </c>
      <c r="I58" s="125" t="s">
        <v>30</v>
      </c>
      <c r="J58" s="126" t="s">
        <v>30</v>
      </c>
    </row>
    <row r="59" spans="2:10">
      <c r="B59" s="167" t="s">
        <v>30</v>
      </c>
      <c r="C59" s="167" t="s">
        <v>30</v>
      </c>
      <c r="D59" s="167">
        <v>49444</v>
      </c>
      <c r="E59" s="121">
        <v>250000</v>
      </c>
      <c r="F59" s="122">
        <v>6.1000259211022607</v>
      </c>
      <c r="G59" s="122">
        <v>6.1000259211022607</v>
      </c>
      <c r="H59" s="121">
        <v>153750</v>
      </c>
      <c r="I59" s="121">
        <v>615089381.98000002</v>
      </c>
      <c r="J59" s="122">
        <v>61.5</v>
      </c>
    </row>
    <row r="60" spans="2:10">
      <c r="B60" s="161">
        <v>44747</v>
      </c>
      <c r="C60" s="161">
        <v>44748</v>
      </c>
      <c r="D60" s="161">
        <v>49444</v>
      </c>
      <c r="E60" s="125">
        <v>150000</v>
      </c>
      <c r="F60" s="126">
        <v>6.0430000000000001</v>
      </c>
      <c r="G60" s="126">
        <v>6.0430000000000001</v>
      </c>
      <c r="H60" s="125">
        <v>114650</v>
      </c>
      <c r="I60" s="125">
        <v>460569388.29000002</v>
      </c>
      <c r="J60" s="126">
        <v>76.433333333333337</v>
      </c>
    </row>
    <row r="61" spans="2:10">
      <c r="B61" s="161">
        <v>44747</v>
      </c>
      <c r="C61" s="161">
        <v>44749</v>
      </c>
      <c r="D61" s="161">
        <v>49444</v>
      </c>
      <c r="E61" s="125">
        <v>37500</v>
      </c>
      <c r="F61" s="126">
        <v>6.0430000000000001</v>
      </c>
      <c r="G61" s="126">
        <v>6.0430000000000001</v>
      </c>
      <c r="H61" s="125">
        <v>0</v>
      </c>
      <c r="I61" s="125">
        <v>0</v>
      </c>
      <c r="J61" s="126">
        <v>0</v>
      </c>
    </row>
    <row r="62" spans="2:10">
      <c r="B62" s="161">
        <v>44761</v>
      </c>
      <c r="C62" s="161">
        <v>44762</v>
      </c>
      <c r="D62" s="161">
        <v>49444</v>
      </c>
      <c r="E62" s="125">
        <v>50000</v>
      </c>
      <c r="F62" s="126">
        <v>6.27</v>
      </c>
      <c r="G62" s="126">
        <v>6.27</v>
      </c>
      <c r="H62" s="125">
        <v>39100</v>
      </c>
      <c r="I62" s="125">
        <v>154519993.69</v>
      </c>
      <c r="J62" s="126">
        <v>78.2</v>
      </c>
    </row>
    <row r="63" spans="2:10">
      <c r="B63" s="161">
        <v>44761</v>
      </c>
      <c r="C63" s="161">
        <v>44763</v>
      </c>
      <c r="D63" s="161">
        <v>49444</v>
      </c>
      <c r="E63" s="125">
        <v>12500</v>
      </c>
      <c r="F63" s="126">
        <v>6.27</v>
      </c>
      <c r="G63" s="126">
        <v>6.27</v>
      </c>
      <c r="H63" s="125">
        <v>0</v>
      </c>
      <c r="I63" s="125">
        <v>0</v>
      </c>
      <c r="J63" s="126">
        <v>0</v>
      </c>
    </row>
    <row r="64" spans="2:10">
      <c r="B64" s="161" t="s">
        <v>30</v>
      </c>
      <c r="C64" s="161" t="s">
        <v>30</v>
      </c>
      <c r="D64" s="161" t="s">
        <v>30</v>
      </c>
      <c r="E64" s="125" t="s">
        <v>30</v>
      </c>
      <c r="F64" s="126" t="s">
        <v>30</v>
      </c>
      <c r="G64" s="126" t="s">
        <v>30</v>
      </c>
      <c r="H64" s="125" t="s">
        <v>30</v>
      </c>
      <c r="I64" s="125" t="s">
        <v>30</v>
      </c>
      <c r="J64" s="126" t="s">
        <v>30</v>
      </c>
    </row>
    <row r="65" spans="2:10">
      <c r="B65" s="167" t="s">
        <v>30</v>
      </c>
      <c r="C65" s="167" t="s">
        <v>30</v>
      </c>
      <c r="D65" s="167">
        <v>53097</v>
      </c>
      <c r="E65" s="121">
        <v>200000</v>
      </c>
      <c r="F65" s="122">
        <v>6.2697938109969229</v>
      </c>
      <c r="G65" s="122">
        <v>6.2697938109969229</v>
      </c>
      <c r="H65" s="121">
        <v>56750</v>
      </c>
      <c r="I65" s="121">
        <v>222300705.10999998</v>
      </c>
      <c r="J65" s="122">
        <v>28.375</v>
      </c>
    </row>
    <row r="66" spans="2:10">
      <c r="B66" s="161">
        <v>44754</v>
      </c>
      <c r="C66" s="161">
        <v>44755</v>
      </c>
      <c r="D66" s="161">
        <v>53097</v>
      </c>
      <c r="E66" s="125">
        <v>50000</v>
      </c>
      <c r="F66" s="126">
        <v>6.33</v>
      </c>
      <c r="G66" s="126">
        <v>6.33</v>
      </c>
      <c r="H66" s="125">
        <v>15700</v>
      </c>
      <c r="I66" s="125">
        <v>61049159.719999999</v>
      </c>
      <c r="J66" s="126">
        <v>31.4</v>
      </c>
    </row>
    <row r="67" spans="2:10">
      <c r="B67" s="161">
        <v>44768</v>
      </c>
      <c r="C67" s="161">
        <v>44769</v>
      </c>
      <c r="D67" s="161">
        <v>53097</v>
      </c>
      <c r="E67" s="125">
        <v>150000</v>
      </c>
      <c r="F67" s="126">
        <v>6.2469999999999999</v>
      </c>
      <c r="G67" s="126">
        <v>6.2469999999999999</v>
      </c>
      <c r="H67" s="125">
        <v>41050</v>
      </c>
      <c r="I67" s="125">
        <v>161251545.38999999</v>
      </c>
      <c r="J67" s="126">
        <v>27.366666666666667</v>
      </c>
    </row>
    <row r="68" spans="2:10">
      <c r="B68" s="161" t="s">
        <v>30</v>
      </c>
      <c r="C68" s="161" t="s">
        <v>30</v>
      </c>
      <c r="D68" s="161" t="s">
        <v>30</v>
      </c>
      <c r="E68" s="125" t="s">
        <v>30</v>
      </c>
      <c r="F68" s="126" t="s">
        <v>30</v>
      </c>
      <c r="G68" s="126" t="s">
        <v>30</v>
      </c>
      <c r="H68" s="125" t="s">
        <v>30</v>
      </c>
      <c r="I68" s="125" t="s">
        <v>30</v>
      </c>
      <c r="J68" s="126" t="s">
        <v>30</v>
      </c>
    </row>
    <row r="69" spans="2:10">
      <c r="B69" s="167" t="s">
        <v>30</v>
      </c>
      <c r="C69" s="167" t="s">
        <v>30</v>
      </c>
      <c r="D69" s="167">
        <v>48441</v>
      </c>
      <c r="E69" s="121">
        <v>1125000</v>
      </c>
      <c r="F69" s="122">
        <v>6.2324692131329638</v>
      </c>
      <c r="G69" s="122">
        <v>6.2324692131329638</v>
      </c>
      <c r="H69" s="121">
        <v>933619</v>
      </c>
      <c r="I69" s="121">
        <v>3763952445.6700001</v>
      </c>
      <c r="J69" s="122">
        <v>82.988355555555557</v>
      </c>
    </row>
    <row r="70" spans="2:10">
      <c r="B70" s="161">
        <v>44754</v>
      </c>
      <c r="C70" s="161">
        <v>44755</v>
      </c>
      <c r="D70" s="161">
        <v>48441</v>
      </c>
      <c r="E70" s="125">
        <v>150000</v>
      </c>
      <c r="F70" s="126">
        <v>6.1814999999999998</v>
      </c>
      <c r="G70" s="126">
        <v>6.1814999999999998</v>
      </c>
      <c r="H70" s="125">
        <v>150000</v>
      </c>
      <c r="I70" s="125">
        <v>606716419.33000004</v>
      </c>
      <c r="J70" s="126">
        <v>100</v>
      </c>
    </row>
    <row r="71" spans="2:10">
      <c r="B71" s="161">
        <v>44754</v>
      </c>
      <c r="C71" s="161">
        <v>44756</v>
      </c>
      <c r="D71" s="161">
        <v>48441</v>
      </c>
      <c r="E71" s="125">
        <v>37500</v>
      </c>
      <c r="F71" s="126">
        <v>6.1814999999999998</v>
      </c>
      <c r="G71" s="126">
        <v>6.1814999999999998</v>
      </c>
      <c r="H71" s="125">
        <v>33619</v>
      </c>
      <c r="I71" s="125">
        <v>136043988.13999999</v>
      </c>
      <c r="J71" s="126">
        <v>89.650666666666666</v>
      </c>
    </row>
    <row r="72" spans="2:10">
      <c r="B72" s="161">
        <v>44768</v>
      </c>
      <c r="C72" s="161">
        <v>44769</v>
      </c>
      <c r="D72" s="161">
        <v>48441</v>
      </c>
      <c r="E72" s="125">
        <v>750000</v>
      </c>
      <c r="F72" s="126">
        <v>6.2450000000000001</v>
      </c>
      <c r="G72" s="126">
        <v>6.2450000000000001</v>
      </c>
      <c r="H72" s="125">
        <v>750000</v>
      </c>
      <c r="I72" s="125">
        <v>3021192038.1999998</v>
      </c>
      <c r="J72" s="126">
        <v>100</v>
      </c>
    </row>
    <row r="73" spans="2:10">
      <c r="B73" s="161">
        <v>44768</v>
      </c>
      <c r="C73" s="161">
        <v>44770</v>
      </c>
      <c r="D73" s="161">
        <v>48441</v>
      </c>
      <c r="E73" s="125">
        <v>187500</v>
      </c>
      <c r="F73" s="126">
        <v>6.2450000000000001</v>
      </c>
      <c r="G73" s="126">
        <v>6.2450000000000001</v>
      </c>
      <c r="H73" s="125">
        <v>0</v>
      </c>
      <c r="I73" s="125">
        <v>0</v>
      </c>
      <c r="J73" s="126">
        <v>0</v>
      </c>
    </row>
    <row r="74" spans="2:10">
      <c r="B74" s="161" t="s">
        <v>30</v>
      </c>
      <c r="C74" s="161" t="s">
        <v>30</v>
      </c>
      <c r="D74" s="161" t="s">
        <v>30</v>
      </c>
      <c r="E74" s="125" t="s">
        <v>30</v>
      </c>
      <c r="F74" s="126" t="s">
        <v>30</v>
      </c>
      <c r="G74" s="126" t="s">
        <v>30</v>
      </c>
      <c r="H74" s="125" t="s">
        <v>30</v>
      </c>
      <c r="I74" s="125" t="s">
        <v>30</v>
      </c>
      <c r="J74" s="126" t="s">
        <v>30</v>
      </c>
    </row>
    <row r="75" spans="2:10">
      <c r="B75" s="167" t="s">
        <v>30</v>
      </c>
      <c r="C75" s="167" t="s">
        <v>30</v>
      </c>
      <c r="D75" s="167">
        <v>46522</v>
      </c>
      <c r="E75" s="121">
        <v>375000</v>
      </c>
      <c r="F75" s="122">
        <v>6.1856210224062345</v>
      </c>
      <c r="G75" s="122">
        <v>6.1856210224062345</v>
      </c>
      <c r="H75" s="121">
        <v>282002</v>
      </c>
      <c r="I75" s="121">
        <v>1129196000.03</v>
      </c>
      <c r="J75" s="122">
        <v>75.200533333333325</v>
      </c>
    </row>
    <row r="76" spans="2:10">
      <c r="B76" s="161">
        <v>44747</v>
      </c>
      <c r="C76" s="161">
        <v>44748</v>
      </c>
      <c r="D76" s="161">
        <v>46522</v>
      </c>
      <c r="E76" s="125">
        <v>187500</v>
      </c>
      <c r="F76" s="126">
        <v>5.9699</v>
      </c>
      <c r="G76" s="126">
        <v>5.9699</v>
      </c>
      <c r="H76" s="125">
        <v>132002</v>
      </c>
      <c r="I76" s="125">
        <v>532304758.60999995</v>
      </c>
      <c r="J76" s="126">
        <v>70.401066666666665</v>
      </c>
    </row>
    <row r="77" spans="2:10">
      <c r="B77" s="161">
        <v>44761</v>
      </c>
      <c r="C77" s="161">
        <v>44762</v>
      </c>
      <c r="D77" s="161">
        <v>46522</v>
      </c>
      <c r="E77" s="125">
        <v>187500</v>
      </c>
      <c r="F77" s="126">
        <v>6.3780000000000001</v>
      </c>
      <c r="G77" s="126">
        <v>6.3780000000000001</v>
      </c>
      <c r="H77" s="125">
        <v>150000</v>
      </c>
      <c r="I77" s="125">
        <v>596891241.41999996</v>
      </c>
      <c r="J77" s="126">
        <v>80</v>
      </c>
    </row>
    <row r="78" spans="2:10">
      <c r="B78" s="161" t="s">
        <v>30</v>
      </c>
      <c r="C78" s="161" t="s">
        <v>30</v>
      </c>
      <c r="D78" s="161" t="s">
        <v>30</v>
      </c>
      <c r="E78" s="125" t="s">
        <v>30</v>
      </c>
      <c r="F78" s="126" t="s">
        <v>30</v>
      </c>
      <c r="G78" s="126" t="s">
        <v>30</v>
      </c>
      <c r="H78" s="125" t="s">
        <v>30</v>
      </c>
      <c r="I78" s="125" t="s">
        <v>30</v>
      </c>
      <c r="J78" s="126" t="s">
        <v>30</v>
      </c>
    </row>
    <row r="79" spans="2:10">
      <c r="B79" s="167" t="s">
        <v>30</v>
      </c>
      <c r="C79" s="167" t="s">
        <v>30</v>
      </c>
      <c r="D79" s="167">
        <v>58668</v>
      </c>
      <c r="E79" s="121">
        <v>250000</v>
      </c>
      <c r="F79" s="122">
        <v>6.2245503387839021</v>
      </c>
      <c r="G79" s="122">
        <v>6.2245503387839021</v>
      </c>
      <c r="H79" s="121">
        <v>157472</v>
      </c>
      <c r="I79" s="121">
        <v>625198338.95000005</v>
      </c>
      <c r="J79" s="122">
        <v>62.988799999999998</v>
      </c>
    </row>
    <row r="80" spans="2:10">
      <c r="B80" s="161">
        <v>44747</v>
      </c>
      <c r="C80" s="161">
        <v>44748</v>
      </c>
      <c r="D80" s="161">
        <v>58668</v>
      </c>
      <c r="E80" s="125">
        <v>150000</v>
      </c>
      <c r="F80" s="126">
        <v>6.17</v>
      </c>
      <c r="G80" s="126">
        <v>6.17</v>
      </c>
      <c r="H80" s="125">
        <v>97900</v>
      </c>
      <c r="I80" s="125">
        <v>391263863.86000001</v>
      </c>
      <c r="J80" s="126">
        <v>65.266666666666666</v>
      </c>
    </row>
    <row r="81" spans="2:10">
      <c r="B81" s="161">
        <v>44747</v>
      </c>
      <c r="C81" s="161">
        <v>44749</v>
      </c>
      <c r="D81" s="161">
        <v>58668</v>
      </c>
      <c r="E81" s="125">
        <v>37500</v>
      </c>
      <c r="F81" s="126">
        <v>6.17</v>
      </c>
      <c r="G81" s="126">
        <v>6.17</v>
      </c>
      <c r="H81" s="125">
        <v>5692</v>
      </c>
      <c r="I81" s="125">
        <v>22759359.32</v>
      </c>
      <c r="J81" s="126">
        <v>15.178666666666665</v>
      </c>
    </row>
    <row r="82" spans="2:10">
      <c r="B82" s="161">
        <v>44761</v>
      </c>
      <c r="C82" s="161">
        <v>44762</v>
      </c>
      <c r="D82" s="161">
        <v>58668</v>
      </c>
      <c r="E82" s="125">
        <v>50000</v>
      </c>
      <c r="F82" s="126">
        <v>6.3315000000000001</v>
      </c>
      <c r="G82" s="126">
        <v>6.3315000000000001</v>
      </c>
      <c r="H82" s="125">
        <v>50000</v>
      </c>
      <c r="I82" s="125">
        <v>195967424.81999999</v>
      </c>
      <c r="J82" s="126">
        <v>100</v>
      </c>
    </row>
    <row r="83" spans="2:10">
      <c r="B83" s="161">
        <v>44761</v>
      </c>
      <c r="C83" s="161">
        <v>44763</v>
      </c>
      <c r="D83" s="161">
        <v>58668</v>
      </c>
      <c r="E83" s="125">
        <v>12500</v>
      </c>
      <c r="F83" s="126">
        <v>6.3315000000000001</v>
      </c>
      <c r="G83" s="126">
        <v>6.3315000000000001</v>
      </c>
      <c r="H83" s="125">
        <v>3880</v>
      </c>
      <c r="I83" s="125">
        <v>15207690.949999999</v>
      </c>
      <c r="J83" s="126">
        <v>31.04</v>
      </c>
    </row>
    <row r="84" spans="2:10">
      <c r="B84" s="161" t="s">
        <v>30</v>
      </c>
      <c r="C84" s="161" t="s">
        <v>30</v>
      </c>
      <c r="D84" s="161" t="s">
        <v>30</v>
      </c>
      <c r="E84" s="125" t="s">
        <v>30</v>
      </c>
      <c r="F84" s="126" t="s">
        <v>30</v>
      </c>
      <c r="G84" s="126" t="s">
        <v>30</v>
      </c>
      <c r="H84" s="125" t="s">
        <v>30</v>
      </c>
      <c r="I84" s="125" t="s">
        <v>30</v>
      </c>
      <c r="J84" s="126" t="s">
        <v>30</v>
      </c>
    </row>
    <row r="85" spans="2:10">
      <c r="B85" s="107" t="s">
        <v>12</v>
      </c>
      <c r="C85" s="164" t="s">
        <v>30</v>
      </c>
      <c r="D85" s="164"/>
      <c r="E85" s="109">
        <v>1687500</v>
      </c>
      <c r="F85" s="110" t="s">
        <v>30</v>
      </c>
      <c r="G85" s="110" t="s">
        <v>30</v>
      </c>
      <c r="H85" s="109">
        <v>1020997</v>
      </c>
      <c r="I85" s="109">
        <v>870261491.49000001</v>
      </c>
      <c r="J85" s="110">
        <v>60.503525925925928</v>
      </c>
    </row>
    <row r="86" spans="2:10">
      <c r="B86" s="167" t="s">
        <v>30</v>
      </c>
      <c r="C86" s="167" t="s">
        <v>30</v>
      </c>
      <c r="D86" s="167">
        <v>47119</v>
      </c>
      <c r="E86" s="121">
        <v>862500</v>
      </c>
      <c r="F86" s="122">
        <v>13.25056381382192</v>
      </c>
      <c r="G86" s="122">
        <v>13.254472068997973</v>
      </c>
      <c r="H86" s="121">
        <v>573199</v>
      </c>
      <c r="I86" s="121">
        <v>499360798.54999995</v>
      </c>
      <c r="J86" s="122">
        <v>66.457855072463772</v>
      </c>
    </row>
    <row r="87" spans="2:10">
      <c r="B87" s="161">
        <v>44742</v>
      </c>
      <c r="C87" s="161">
        <v>44743</v>
      </c>
      <c r="D87" s="161">
        <v>47119</v>
      </c>
      <c r="E87" s="125">
        <v>150000</v>
      </c>
      <c r="F87" s="126">
        <v>13.088200000000001</v>
      </c>
      <c r="G87" s="126">
        <v>13.095000000000001</v>
      </c>
      <c r="H87" s="125">
        <v>150000</v>
      </c>
      <c r="I87" s="125">
        <v>131192477.02</v>
      </c>
      <c r="J87" s="126">
        <v>100</v>
      </c>
    </row>
    <row r="88" spans="2:10">
      <c r="B88" s="161">
        <v>44742</v>
      </c>
      <c r="C88" s="161">
        <v>44746</v>
      </c>
      <c r="D88" s="161">
        <v>47119</v>
      </c>
      <c r="E88" s="125">
        <v>37500</v>
      </c>
      <c r="F88" s="126">
        <v>13.088200000000001</v>
      </c>
      <c r="G88" s="126">
        <v>13.088200000000001</v>
      </c>
      <c r="H88" s="125">
        <v>35699</v>
      </c>
      <c r="I88" s="125">
        <v>31238212.609999999</v>
      </c>
      <c r="J88" s="126">
        <v>95.197333333333333</v>
      </c>
    </row>
    <row r="89" spans="2:10">
      <c r="B89" s="161">
        <v>44749</v>
      </c>
      <c r="C89" s="161">
        <v>44750</v>
      </c>
      <c r="D89" s="161">
        <v>47119</v>
      </c>
      <c r="E89" s="125">
        <v>150000</v>
      </c>
      <c r="F89" s="126">
        <v>13.152900000000001</v>
      </c>
      <c r="G89" s="126">
        <v>13.157999999999999</v>
      </c>
      <c r="H89" s="125">
        <v>150000</v>
      </c>
      <c r="I89" s="125">
        <v>131151767.45</v>
      </c>
      <c r="J89" s="126">
        <v>100</v>
      </c>
    </row>
    <row r="90" spans="2:10">
      <c r="B90" s="161">
        <v>44749</v>
      </c>
      <c r="C90" s="161">
        <v>44753</v>
      </c>
      <c r="D90" s="161">
        <v>47119</v>
      </c>
      <c r="E90" s="125">
        <v>37500</v>
      </c>
      <c r="F90" s="126">
        <v>13.152900000000001</v>
      </c>
      <c r="G90" s="126">
        <v>13.152900000000001</v>
      </c>
      <c r="H90" s="125">
        <v>0</v>
      </c>
      <c r="I90" s="125">
        <v>0</v>
      </c>
      <c r="J90" s="126">
        <v>0</v>
      </c>
    </row>
    <row r="91" spans="2:10">
      <c r="B91" s="161">
        <v>44756</v>
      </c>
      <c r="C91" s="161">
        <v>44757</v>
      </c>
      <c r="D91" s="161">
        <v>47119</v>
      </c>
      <c r="E91" s="125">
        <v>150000</v>
      </c>
      <c r="F91" s="126">
        <v>13.380800000000001</v>
      </c>
      <c r="G91" s="126">
        <v>13.383800000000001</v>
      </c>
      <c r="H91" s="125">
        <v>150000</v>
      </c>
      <c r="I91" s="125">
        <v>130215522.64</v>
      </c>
      <c r="J91" s="126">
        <v>100</v>
      </c>
    </row>
    <row r="92" spans="2:10">
      <c r="B92" s="161">
        <v>44756</v>
      </c>
      <c r="C92" s="161">
        <v>44760</v>
      </c>
      <c r="D92" s="161">
        <v>47119</v>
      </c>
      <c r="E92" s="125">
        <v>37500</v>
      </c>
      <c r="F92" s="126">
        <v>13.380800000000001</v>
      </c>
      <c r="G92" s="126">
        <v>13.380800000000001</v>
      </c>
      <c r="H92" s="125">
        <v>37500</v>
      </c>
      <c r="I92" s="125">
        <v>32570243.629999999</v>
      </c>
      <c r="J92" s="126">
        <v>100</v>
      </c>
    </row>
    <row r="93" spans="2:10">
      <c r="B93" s="161">
        <v>44763</v>
      </c>
      <c r="C93" s="161">
        <v>44764</v>
      </c>
      <c r="D93" s="161">
        <v>47119</v>
      </c>
      <c r="E93" s="125">
        <v>150000</v>
      </c>
      <c r="F93" s="126">
        <v>13.668799999999999</v>
      </c>
      <c r="G93" s="126">
        <v>13.668799999999999</v>
      </c>
      <c r="H93" s="125">
        <v>50000</v>
      </c>
      <c r="I93" s="125">
        <v>42992575.200000003</v>
      </c>
      <c r="J93" s="126">
        <v>33.333333333333329</v>
      </c>
    </row>
    <row r="94" spans="2:10">
      <c r="B94" s="161">
        <v>44770</v>
      </c>
      <c r="C94" s="161">
        <v>44771</v>
      </c>
      <c r="D94" s="161">
        <v>47119</v>
      </c>
      <c r="E94" s="125">
        <v>150000</v>
      </c>
      <c r="F94" s="126">
        <v>0</v>
      </c>
      <c r="G94" s="126">
        <v>0</v>
      </c>
      <c r="H94" s="125">
        <v>0</v>
      </c>
      <c r="I94" s="125">
        <v>0</v>
      </c>
      <c r="J94" s="126">
        <v>0</v>
      </c>
    </row>
    <row r="95" spans="2:10">
      <c r="B95" s="161" t="s">
        <v>30</v>
      </c>
      <c r="C95" s="161" t="s">
        <v>30</v>
      </c>
      <c r="D95" s="161" t="s">
        <v>30</v>
      </c>
      <c r="E95" s="125" t="s">
        <v>30</v>
      </c>
      <c r="F95" s="126" t="s">
        <v>30</v>
      </c>
      <c r="G95" s="126" t="s">
        <v>30</v>
      </c>
      <c r="H95" s="125" t="s">
        <v>30</v>
      </c>
      <c r="I95" s="125" t="s">
        <v>30</v>
      </c>
      <c r="J95" s="126" t="s">
        <v>30</v>
      </c>
    </row>
    <row r="96" spans="2:10">
      <c r="B96" s="167" t="s">
        <v>30</v>
      </c>
      <c r="C96" s="167" t="s">
        <v>30</v>
      </c>
      <c r="D96" s="167">
        <v>48580</v>
      </c>
      <c r="E96" s="121">
        <v>825000</v>
      </c>
      <c r="F96" s="122">
        <v>13.30527399187705</v>
      </c>
      <c r="G96" s="122">
        <v>13.310903538648761</v>
      </c>
      <c r="H96" s="121">
        <v>447798</v>
      </c>
      <c r="I96" s="121">
        <v>370900692.94</v>
      </c>
      <c r="J96" s="122">
        <v>54.278545454545458</v>
      </c>
    </row>
    <row r="97" spans="2:10">
      <c r="B97" s="161">
        <v>44742</v>
      </c>
      <c r="C97" s="161">
        <v>44743</v>
      </c>
      <c r="D97" s="161">
        <v>48580</v>
      </c>
      <c r="E97" s="125">
        <v>150000</v>
      </c>
      <c r="F97" s="126">
        <v>13.121600000000001</v>
      </c>
      <c r="G97" s="126">
        <v>13.138</v>
      </c>
      <c r="H97" s="125">
        <v>88500</v>
      </c>
      <c r="I97" s="125">
        <v>73704577.109999999</v>
      </c>
      <c r="J97" s="126">
        <v>59</v>
      </c>
    </row>
    <row r="98" spans="2:10">
      <c r="B98" s="161">
        <v>44742</v>
      </c>
      <c r="C98" s="161">
        <v>44746</v>
      </c>
      <c r="D98" s="161">
        <v>48580</v>
      </c>
      <c r="E98" s="125">
        <v>37500</v>
      </c>
      <c r="F98" s="126">
        <v>13.121600000000001</v>
      </c>
      <c r="G98" s="126">
        <v>13.121600000000001</v>
      </c>
      <c r="H98" s="125">
        <v>35699</v>
      </c>
      <c r="I98" s="125">
        <v>29745449.449999999</v>
      </c>
      <c r="J98" s="126">
        <v>95.197333333333333</v>
      </c>
    </row>
    <row r="99" spans="2:10">
      <c r="B99" s="161">
        <v>44749</v>
      </c>
      <c r="C99" s="161">
        <v>44750</v>
      </c>
      <c r="D99" s="161">
        <v>48580</v>
      </c>
      <c r="E99" s="125">
        <v>150000</v>
      </c>
      <c r="F99" s="126">
        <v>13.2</v>
      </c>
      <c r="G99" s="126">
        <v>13.21</v>
      </c>
      <c r="H99" s="125">
        <v>40000</v>
      </c>
      <c r="I99" s="125">
        <v>33247306.84</v>
      </c>
      <c r="J99" s="126">
        <v>26.666666666666668</v>
      </c>
    </row>
    <row r="100" spans="2:10">
      <c r="B100" s="161">
        <v>44756</v>
      </c>
      <c r="C100" s="161">
        <v>44757</v>
      </c>
      <c r="D100" s="161">
        <v>48580</v>
      </c>
      <c r="E100" s="125">
        <v>150000</v>
      </c>
      <c r="F100" s="126">
        <v>13.434900000000001</v>
      </c>
      <c r="G100" s="126">
        <v>13.435</v>
      </c>
      <c r="H100" s="125">
        <v>100100</v>
      </c>
      <c r="I100" s="125">
        <v>82317616.969999999</v>
      </c>
      <c r="J100" s="126">
        <v>66.733333333333334</v>
      </c>
    </row>
    <row r="101" spans="2:10">
      <c r="B101" s="161">
        <v>44756</v>
      </c>
      <c r="C101" s="161">
        <v>44760</v>
      </c>
      <c r="D101" s="161">
        <v>48580</v>
      </c>
      <c r="E101" s="125">
        <v>37500</v>
      </c>
      <c r="F101" s="126">
        <v>13.434900000000001</v>
      </c>
      <c r="G101" s="126">
        <v>13.434900000000001</v>
      </c>
      <c r="H101" s="125">
        <v>37499</v>
      </c>
      <c r="I101" s="125">
        <v>30853038.77</v>
      </c>
      <c r="J101" s="126">
        <v>99.997333333333344</v>
      </c>
    </row>
    <row r="102" spans="2:10">
      <c r="B102" s="161">
        <v>44763</v>
      </c>
      <c r="C102" s="161">
        <v>44764</v>
      </c>
      <c r="D102" s="161">
        <v>48580</v>
      </c>
      <c r="E102" s="125">
        <v>150000</v>
      </c>
      <c r="F102" s="126">
        <v>13.7096</v>
      </c>
      <c r="G102" s="126">
        <v>13.715</v>
      </c>
      <c r="H102" s="125">
        <v>31000</v>
      </c>
      <c r="I102" s="125">
        <v>25171289.920000002</v>
      </c>
      <c r="J102" s="126">
        <v>20.666666666666668</v>
      </c>
    </row>
    <row r="103" spans="2:10">
      <c r="B103" s="161">
        <v>44770</v>
      </c>
      <c r="C103" s="161">
        <v>44771</v>
      </c>
      <c r="D103" s="161">
        <v>48580</v>
      </c>
      <c r="E103" s="125">
        <v>150000</v>
      </c>
      <c r="F103" s="126">
        <v>13.280799999999999</v>
      </c>
      <c r="G103" s="126">
        <v>13.285</v>
      </c>
      <c r="H103" s="125">
        <v>115000</v>
      </c>
      <c r="I103" s="125">
        <v>95861413.879999995</v>
      </c>
      <c r="J103" s="126">
        <v>76.666666666666671</v>
      </c>
    </row>
    <row r="104" spans="2:10">
      <c r="B104" s="161" t="s">
        <v>30</v>
      </c>
      <c r="C104" s="163" t="s">
        <v>30</v>
      </c>
      <c r="D104" s="163" t="s">
        <v>30</v>
      </c>
      <c r="E104" s="125" t="s">
        <v>30</v>
      </c>
      <c r="F104" s="126" t="s">
        <v>30</v>
      </c>
      <c r="G104" s="126" t="s">
        <v>30</v>
      </c>
      <c r="H104" s="125" t="s">
        <v>30</v>
      </c>
      <c r="I104" s="125" t="s">
        <v>30</v>
      </c>
      <c r="J104" s="126" t="s">
        <v>30</v>
      </c>
    </row>
    <row r="105" spans="2:10">
      <c r="B105" s="145" t="s">
        <v>31</v>
      </c>
      <c r="C105" s="168" t="s">
        <v>30</v>
      </c>
      <c r="D105" s="168"/>
      <c r="E105" s="142">
        <v>45075000</v>
      </c>
      <c r="F105" s="142"/>
      <c r="G105" s="142"/>
      <c r="H105" s="142">
        <v>38957924</v>
      </c>
      <c r="I105" s="142">
        <v>57118077549.769997</v>
      </c>
      <c r="J105" s="142">
        <v>86.429115917914586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1"/>
  <dimension ref="B1:J107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5703125" style="83" bestFit="1" customWidth="1"/>
    <col min="5" max="5" width="13.85546875" style="82" bestFit="1" customWidth="1"/>
    <col min="6" max="6" width="12.140625" style="82" bestFit="1" customWidth="1"/>
    <col min="7" max="7" width="13.85546875" style="82" bestFit="1" customWidth="1"/>
    <col min="8" max="8" width="13" style="82" bestFit="1" customWidth="1"/>
    <col min="9" max="9" width="17.7109375" style="82" bestFit="1" customWidth="1"/>
    <col min="10" max="10" width="17.85546875" style="82" bestFit="1" customWidth="1"/>
    <col min="11" max="16384" width="9.140625" style="82"/>
  </cols>
  <sheetData>
    <row r="1" spans="2:10">
      <c r="B1" s="81" t="s">
        <v>45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50" t="s">
        <v>9</v>
      </c>
      <c r="C5" s="166" t="s">
        <v>30</v>
      </c>
      <c r="D5" s="166"/>
      <c r="E5" s="109">
        <v>5062500</v>
      </c>
      <c r="F5" s="110" t="s">
        <v>30</v>
      </c>
      <c r="G5" s="110" t="s">
        <v>30</v>
      </c>
      <c r="H5" s="109">
        <v>3733367</v>
      </c>
      <c r="I5" s="109">
        <v>44498698109.369995</v>
      </c>
      <c r="J5" s="110">
        <v>73.745520987654317</v>
      </c>
    </row>
    <row r="6" spans="2:10">
      <c r="B6" s="167" t="s">
        <v>30</v>
      </c>
      <c r="C6" s="167" t="s">
        <v>30</v>
      </c>
      <c r="D6" s="167">
        <v>46997</v>
      </c>
      <c r="E6" s="121">
        <v>5062500</v>
      </c>
      <c r="F6" s="122">
        <v>0.17621223700405267</v>
      </c>
      <c r="G6" s="122">
        <v>0.17621223700405267</v>
      </c>
      <c r="H6" s="121">
        <v>3733367</v>
      </c>
      <c r="I6" s="121">
        <v>44498698109.369995</v>
      </c>
      <c r="J6" s="122">
        <v>73.745520987654317</v>
      </c>
    </row>
    <row r="7" spans="2:10">
      <c r="B7" s="161">
        <v>44775</v>
      </c>
      <c r="C7" s="161">
        <v>44776</v>
      </c>
      <c r="D7" s="161">
        <v>46997</v>
      </c>
      <c r="E7" s="125">
        <v>937500</v>
      </c>
      <c r="F7" s="126">
        <v>0.17499999999999999</v>
      </c>
      <c r="G7" s="126">
        <v>0.17499999999999999</v>
      </c>
      <c r="H7" s="125">
        <v>823368</v>
      </c>
      <c r="I7" s="125">
        <v>9759575504.460001</v>
      </c>
      <c r="J7" s="126">
        <v>87.825919999999996</v>
      </c>
    </row>
    <row r="8" spans="2:10">
      <c r="B8" s="161">
        <v>44782</v>
      </c>
      <c r="C8" s="161">
        <v>44783</v>
      </c>
      <c r="D8" s="161">
        <v>46997</v>
      </c>
      <c r="E8" s="125">
        <v>375000</v>
      </c>
      <c r="F8" s="126">
        <v>0.17910000000000004</v>
      </c>
      <c r="G8" s="126">
        <v>0.17910000000000004</v>
      </c>
      <c r="H8" s="125">
        <v>349879</v>
      </c>
      <c r="I8" s="125">
        <v>4156760178.46</v>
      </c>
      <c r="J8" s="126">
        <v>93.301066666666671</v>
      </c>
    </row>
    <row r="9" spans="2:10">
      <c r="B9" s="161">
        <v>44789</v>
      </c>
      <c r="C9" s="161">
        <v>44790</v>
      </c>
      <c r="D9" s="161">
        <v>46997</v>
      </c>
      <c r="E9" s="125">
        <v>937500</v>
      </c>
      <c r="F9" s="126">
        <v>0.17800000000000002</v>
      </c>
      <c r="G9" s="126">
        <v>0.17800000000000002</v>
      </c>
      <c r="H9" s="125">
        <v>690089</v>
      </c>
      <c r="I9" s="125">
        <v>8220368729.3299999</v>
      </c>
      <c r="J9" s="126">
        <v>73.609493333333333</v>
      </c>
    </row>
    <row r="10" spans="2:10">
      <c r="B10" s="161">
        <v>44796</v>
      </c>
      <c r="C10" s="161">
        <v>44797</v>
      </c>
      <c r="D10" s="161">
        <v>46997</v>
      </c>
      <c r="E10" s="125">
        <v>1562500</v>
      </c>
      <c r="F10" s="126">
        <v>0.17399999999999999</v>
      </c>
      <c r="G10" s="126">
        <v>0.17399999999999999</v>
      </c>
      <c r="H10" s="125">
        <v>1044397</v>
      </c>
      <c r="I10" s="125">
        <v>12475953909.18</v>
      </c>
      <c r="J10" s="126">
        <v>66.841408000000001</v>
      </c>
    </row>
    <row r="11" spans="2:10">
      <c r="B11" s="161">
        <v>44803</v>
      </c>
      <c r="C11" s="162">
        <v>44804</v>
      </c>
      <c r="D11" s="162">
        <v>46997</v>
      </c>
      <c r="E11" s="125">
        <v>1250000</v>
      </c>
      <c r="F11" s="126">
        <v>0.17750000000000002</v>
      </c>
      <c r="G11" s="126">
        <v>0.17750000000000002</v>
      </c>
      <c r="H11" s="125">
        <v>825634</v>
      </c>
      <c r="I11" s="125">
        <v>9886039787.9399986</v>
      </c>
      <c r="J11" s="126">
        <v>66.050719999999998</v>
      </c>
    </row>
    <row r="12" spans="2:10">
      <c r="B12" s="161" t="s">
        <v>30</v>
      </c>
      <c r="C12" s="161" t="s">
        <v>30</v>
      </c>
      <c r="D12" s="161" t="s">
        <v>30</v>
      </c>
      <c r="E12" s="125" t="s">
        <v>30</v>
      </c>
      <c r="F12" s="126" t="s">
        <v>30</v>
      </c>
      <c r="G12" s="126" t="s">
        <v>30</v>
      </c>
      <c r="H12" s="125" t="s">
        <v>30</v>
      </c>
      <c r="I12" s="125" t="s">
        <v>30</v>
      </c>
      <c r="J12" s="126" t="s">
        <v>30</v>
      </c>
    </row>
    <row r="13" spans="2:10">
      <c r="B13" s="150" t="s">
        <v>10</v>
      </c>
      <c r="C13" s="166" t="s">
        <v>30</v>
      </c>
      <c r="D13" s="166"/>
      <c r="E13" s="109">
        <v>88000000</v>
      </c>
      <c r="F13" s="110" t="s">
        <v>30</v>
      </c>
      <c r="G13" s="110" t="s">
        <v>30</v>
      </c>
      <c r="H13" s="109">
        <v>78109131</v>
      </c>
      <c r="I13" s="109">
        <v>54948547809.539993</v>
      </c>
      <c r="J13" s="110">
        <v>88.760376136363632</v>
      </c>
    </row>
    <row r="14" spans="2:10">
      <c r="B14" s="167" t="s">
        <v>30</v>
      </c>
      <c r="C14" s="167" t="s">
        <v>30</v>
      </c>
      <c r="D14" s="167">
        <v>45017</v>
      </c>
      <c r="E14" s="121">
        <v>2750000</v>
      </c>
      <c r="F14" s="122">
        <v>13.760763241296084</v>
      </c>
      <c r="G14" s="122">
        <v>13.763688140431832</v>
      </c>
      <c r="H14" s="121">
        <v>2462662</v>
      </c>
      <c r="I14" s="121">
        <v>2272915240.9200001</v>
      </c>
      <c r="J14" s="122">
        <v>89.551345454545455</v>
      </c>
    </row>
    <row r="15" spans="2:10">
      <c r="B15" s="161">
        <v>44770</v>
      </c>
      <c r="C15" s="161">
        <v>44774</v>
      </c>
      <c r="D15" s="161">
        <v>45017</v>
      </c>
      <c r="E15" s="125">
        <v>250000</v>
      </c>
      <c r="F15" s="126">
        <v>13.9443</v>
      </c>
      <c r="G15" s="126">
        <v>13.9443</v>
      </c>
      <c r="H15" s="125">
        <v>236664</v>
      </c>
      <c r="I15" s="125">
        <v>216826400.34999999</v>
      </c>
      <c r="J15" s="126">
        <v>94.665600000000012</v>
      </c>
    </row>
    <row r="16" spans="2:10">
      <c r="B16" s="161">
        <v>44784</v>
      </c>
      <c r="C16" s="161">
        <v>44785</v>
      </c>
      <c r="D16" s="161">
        <v>45017</v>
      </c>
      <c r="E16" s="125">
        <v>1000000</v>
      </c>
      <c r="F16" s="126">
        <v>13.738300000000001</v>
      </c>
      <c r="G16" s="126">
        <v>13.742699999999999</v>
      </c>
      <c r="H16" s="125">
        <v>1000000</v>
      </c>
      <c r="I16" s="125">
        <v>921517651.5</v>
      </c>
      <c r="J16" s="126">
        <v>100</v>
      </c>
    </row>
    <row r="17" spans="2:10">
      <c r="B17" s="161">
        <v>44784</v>
      </c>
      <c r="C17" s="161">
        <v>44788</v>
      </c>
      <c r="D17" s="161">
        <v>45017</v>
      </c>
      <c r="E17" s="125">
        <v>250000</v>
      </c>
      <c r="F17" s="126">
        <v>13.738300000000001</v>
      </c>
      <c r="G17" s="126">
        <v>13.738300000000001</v>
      </c>
      <c r="H17" s="125">
        <v>225998</v>
      </c>
      <c r="I17" s="125">
        <v>208367561.5</v>
      </c>
      <c r="J17" s="126">
        <v>90.399200000000008</v>
      </c>
    </row>
    <row r="18" spans="2:10">
      <c r="B18" s="161">
        <v>44798</v>
      </c>
      <c r="C18" s="161">
        <v>44799</v>
      </c>
      <c r="D18" s="161">
        <v>45017</v>
      </c>
      <c r="E18" s="125">
        <v>1000000</v>
      </c>
      <c r="F18" s="126">
        <v>13.745200000000001</v>
      </c>
      <c r="G18" s="126">
        <v>13.747999999999999</v>
      </c>
      <c r="H18" s="125">
        <v>1000000</v>
      </c>
      <c r="I18" s="125">
        <v>926203627.57000005</v>
      </c>
      <c r="J18" s="126">
        <v>100</v>
      </c>
    </row>
    <row r="19" spans="2:10">
      <c r="B19" s="161">
        <v>44798</v>
      </c>
      <c r="C19" s="162">
        <v>44802</v>
      </c>
      <c r="D19" s="162">
        <v>45017</v>
      </c>
      <c r="E19" s="125">
        <v>250000</v>
      </c>
      <c r="F19" s="126">
        <v>13.745200000000001</v>
      </c>
      <c r="G19" s="126">
        <v>13.745200000000001</v>
      </c>
      <c r="H19" s="125">
        <v>0</v>
      </c>
      <c r="I19" s="125">
        <v>0</v>
      </c>
      <c r="J19" s="126">
        <v>0</v>
      </c>
    </row>
    <row r="20" spans="2:10">
      <c r="B20" s="161" t="s">
        <v>30</v>
      </c>
      <c r="C20" s="161" t="s">
        <v>30</v>
      </c>
      <c r="D20" s="161" t="s">
        <v>30</v>
      </c>
      <c r="E20" s="125" t="s">
        <v>30</v>
      </c>
      <c r="F20" s="126" t="s">
        <v>30</v>
      </c>
      <c r="G20" s="126" t="s">
        <v>30</v>
      </c>
      <c r="H20" s="125" t="s">
        <v>30</v>
      </c>
      <c r="I20" s="125" t="s">
        <v>30</v>
      </c>
      <c r="J20" s="126" t="s">
        <v>30</v>
      </c>
    </row>
    <row r="21" spans="2:10">
      <c r="B21" s="167" t="s">
        <v>30</v>
      </c>
      <c r="C21" s="167" t="s">
        <v>30</v>
      </c>
      <c r="D21" s="167">
        <v>46023</v>
      </c>
      <c r="E21" s="121">
        <v>74000000</v>
      </c>
      <c r="F21" s="122">
        <v>12.066372748809155</v>
      </c>
      <c r="G21" s="122">
        <v>12.077656850433879</v>
      </c>
      <c r="H21" s="121">
        <v>65418288</v>
      </c>
      <c r="I21" s="121">
        <v>44543149340.169998</v>
      </c>
      <c r="J21" s="122">
        <v>88.40309189189189</v>
      </c>
    </row>
    <row r="22" spans="2:10">
      <c r="B22" s="161">
        <v>44770</v>
      </c>
      <c r="C22" s="161">
        <v>44774</v>
      </c>
      <c r="D22" s="161">
        <v>46023</v>
      </c>
      <c r="E22" s="125">
        <v>1500000</v>
      </c>
      <c r="F22" s="126">
        <v>12.999499999999999</v>
      </c>
      <c r="G22" s="126">
        <v>12.999499999999999</v>
      </c>
      <c r="H22" s="125">
        <v>1419998</v>
      </c>
      <c r="I22" s="125">
        <v>934829326.70000005</v>
      </c>
      <c r="J22" s="126">
        <v>94.666533333333334</v>
      </c>
    </row>
    <row r="23" spans="2:10">
      <c r="B23" s="161">
        <v>44777</v>
      </c>
      <c r="C23" s="161">
        <v>44778</v>
      </c>
      <c r="D23" s="161">
        <v>46023</v>
      </c>
      <c r="E23" s="125">
        <v>9000000</v>
      </c>
      <c r="F23" s="126">
        <v>12.3588</v>
      </c>
      <c r="G23" s="126">
        <v>12.369899999999999</v>
      </c>
      <c r="H23" s="125">
        <v>9000000</v>
      </c>
      <c r="I23" s="125">
        <v>6052536184.6400003</v>
      </c>
      <c r="J23" s="126">
        <v>100</v>
      </c>
    </row>
    <row r="24" spans="2:10">
      <c r="B24" s="161">
        <v>44777</v>
      </c>
      <c r="C24" s="161">
        <v>44781</v>
      </c>
      <c r="D24" s="161">
        <v>46023</v>
      </c>
      <c r="E24" s="125">
        <v>2250000</v>
      </c>
      <c r="F24" s="126">
        <v>12.3588</v>
      </c>
      <c r="G24" s="126">
        <v>12.3588</v>
      </c>
      <c r="H24" s="125">
        <v>2249998</v>
      </c>
      <c r="I24" s="125">
        <v>1513832600.05</v>
      </c>
      <c r="J24" s="126">
        <v>99.999911111111103</v>
      </c>
    </row>
    <row r="25" spans="2:10">
      <c r="B25" s="161">
        <v>44784</v>
      </c>
      <c r="C25" s="161">
        <v>44785</v>
      </c>
      <c r="D25" s="161">
        <v>46023</v>
      </c>
      <c r="E25" s="125">
        <v>14000000</v>
      </c>
      <c r="F25" s="126">
        <v>12.024100000000001</v>
      </c>
      <c r="G25" s="126">
        <v>12.029500000000001</v>
      </c>
      <c r="H25" s="125">
        <v>14000000</v>
      </c>
      <c r="I25" s="125">
        <v>9532623179.4799995</v>
      </c>
      <c r="J25" s="126">
        <v>100</v>
      </c>
    </row>
    <row r="26" spans="2:10">
      <c r="B26" s="161">
        <v>44784</v>
      </c>
      <c r="C26" s="161">
        <v>44788</v>
      </c>
      <c r="D26" s="161">
        <v>46023</v>
      </c>
      <c r="E26" s="125">
        <v>3500000</v>
      </c>
      <c r="F26" s="126">
        <v>12.024100000000001</v>
      </c>
      <c r="G26" s="126">
        <v>12.024100000000001</v>
      </c>
      <c r="H26" s="125">
        <v>3499993</v>
      </c>
      <c r="I26" s="125">
        <v>2384226251.9699998</v>
      </c>
      <c r="J26" s="126">
        <v>99.999800000000008</v>
      </c>
    </row>
    <row r="27" spans="2:10">
      <c r="B27" s="161">
        <v>44791</v>
      </c>
      <c r="C27" s="161">
        <v>44792</v>
      </c>
      <c r="D27" s="161">
        <v>46023</v>
      </c>
      <c r="E27" s="125">
        <v>20000000</v>
      </c>
      <c r="F27" s="126">
        <v>11.9345</v>
      </c>
      <c r="G27" s="126">
        <v>11.9498</v>
      </c>
      <c r="H27" s="125">
        <v>20000000</v>
      </c>
      <c r="I27" s="125">
        <v>13685548288.33</v>
      </c>
      <c r="J27" s="126">
        <v>100</v>
      </c>
    </row>
    <row r="28" spans="2:10">
      <c r="B28" s="161">
        <v>44791</v>
      </c>
      <c r="C28" s="161">
        <v>44795</v>
      </c>
      <c r="D28" s="161">
        <v>46023</v>
      </c>
      <c r="E28" s="125">
        <v>5000000</v>
      </c>
      <c r="F28" s="126">
        <v>11.9345</v>
      </c>
      <c r="G28" s="126">
        <v>11.9345</v>
      </c>
      <c r="H28" s="125">
        <v>0</v>
      </c>
      <c r="I28" s="125">
        <v>0</v>
      </c>
      <c r="J28" s="126">
        <v>0</v>
      </c>
    </row>
    <row r="29" spans="2:10">
      <c r="B29" s="161">
        <v>44798</v>
      </c>
      <c r="C29" s="161">
        <v>44799</v>
      </c>
      <c r="D29" s="161">
        <v>46023</v>
      </c>
      <c r="E29" s="125">
        <v>15000000</v>
      </c>
      <c r="F29" s="126">
        <v>11.992000000000001</v>
      </c>
      <c r="G29" s="126">
        <v>12.009</v>
      </c>
      <c r="H29" s="125">
        <v>15000000</v>
      </c>
      <c r="I29" s="125">
        <v>10269483424.09</v>
      </c>
      <c r="J29" s="126">
        <v>100</v>
      </c>
    </row>
    <row r="30" spans="2:10">
      <c r="B30" s="161">
        <v>44798</v>
      </c>
      <c r="C30" s="162">
        <v>44802</v>
      </c>
      <c r="D30" s="162">
        <v>46023</v>
      </c>
      <c r="E30" s="125">
        <v>3750000</v>
      </c>
      <c r="F30" s="126">
        <v>11.992000000000001</v>
      </c>
      <c r="G30" s="126">
        <v>11.992000000000001</v>
      </c>
      <c r="H30" s="125">
        <v>248299</v>
      </c>
      <c r="I30" s="125">
        <v>170070084.91</v>
      </c>
      <c r="J30" s="126">
        <v>6.6213066666666665</v>
      </c>
    </row>
    <row r="31" spans="2:10">
      <c r="B31" s="161" t="s">
        <v>30</v>
      </c>
      <c r="C31" s="161" t="s">
        <v>30</v>
      </c>
      <c r="D31" s="161" t="s">
        <v>30</v>
      </c>
      <c r="E31" s="125" t="s">
        <v>30</v>
      </c>
      <c r="F31" s="126" t="s">
        <v>30</v>
      </c>
      <c r="G31" s="126" t="s">
        <v>30</v>
      </c>
      <c r="H31" s="125" t="s">
        <v>30</v>
      </c>
      <c r="I31" s="125" t="s">
        <v>30</v>
      </c>
      <c r="J31" s="126" t="s">
        <v>30</v>
      </c>
    </row>
    <row r="32" spans="2:10">
      <c r="B32" s="167" t="s">
        <v>30</v>
      </c>
      <c r="C32" s="167" t="s">
        <v>30</v>
      </c>
      <c r="D32" s="167">
        <v>45566</v>
      </c>
      <c r="E32" s="121">
        <v>9375000</v>
      </c>
      <c r="F32" s="122">
        <v>12.41577808253882</v>
      </c>
      <c r="G32" s="122">
        <v>12.421179215134726</v>
      </c>
      <c r="H32" s="121">
        <v>8609853</v>
      </c>
      <c r="I32" s="121">
        <v>6727165296.75</v>
      </c>
      <c r="J32" s="122">
        <v>91.838431999999997</v>
      </c>
    </row>
    <row r="33" spans="2:10">
      <c r="B33" s="161">
        <v>44770</v>
      </c>
      <c r="C33" s="161">
        <v>44774</v>
      </c>
      <c r="D33" s="161">
        <v>45566</v>
      </c>
      <c r="E33" s="125">
        <v>625000</v>
      </c>
      <c r="F33" s="126">
        <v>13.1904</v>
      </c>
      <c r="G33" s="126">
        <v>13.1904</v>
      </c>
      <c r="H33" s="125">
        <v>591663</v>
      </c>
      <c r="I33" s="125">
        <v>452585343.79000002</v>
      </c>
      <c r="J33" s="126">
        <v>94.666079999999994</v>
      </c>
    </row>
    <row r="34" spans="2:10">
      <c r="B34" s="161">
        <v>44777</v>
      </c>
      <c r="C34" s="161">
        <v>44778</v>
      </c>
      <c r="D34" s="161">
        <v>45566</v>
      </c>
      <c r="E34" s="125">
        <v>500000</v>
      </c>
      <c r="F34" s="126">
        <v>12.5457</v>
      </c>
      <c r="G34" s="126">
        <v>12.549899999999999</v>
      </c>
      <c r="H34" s="125">
        <v>304200</v>
      </c>
      <c r="I34" s="125">
        <v>236028406.34</v>
      </c>
      <c r="J34" s="126">
        <v>60.84</v>
      </c>
    </row>
    <row r="35" spans="2:10">
      <c r="B35" s="161">
        <v>44777</v>
      </c>
      <c r="C35" s="161">
        <v>44781</v>
      </c>
      <c r="D35" s="161">
        <v>45566</v>
      </c>
      <c r="E35" s="125">
        <v>125000</v>
      </c>
      <c r="F35" s="126">
        <v>12.5457</v>
      </c>
      <c r="G35" s="126">
        <v>12.5457</v>
      </c>
      <c r="H35" s="125">
        <v>124994</v>
      </c>
      <c r="I35" s="125">
        <v>97028351.209999993</v>
      </c>
      <c r="J35" s="126">
        <v>99.995199999999997</v>
      </c>
    </row>
    <row r="36" spans="2:10">
      <c r="B36" s="161">
        <v>44784</v>
      </c>
      <c r="C36" s="161">
        <v>44785</v>
      </c>
      <c r="D36" s="161">
        <v>45566</v>
      </c>
      <c r="E36" s="125">
        <v>1500000</v>
      </c>
      <c r="F36" s="126">
        <v>12.3406</v>
      </c>
      <c r="G36" s="126">
        <v>12.3489</v>
      </c>
      <c r="H36" s="125">
        <v>1500000</v>
      </c>
      <c r="I36" s="125">
        <v>1171116157.77</v>
      </c>
      <c r="J36" s="126">
        <v>100</v>
      </c>
    </row>
    <row r="37" spans="2:10">
      <c r="B37" s="161">
        <v>44784</v>
      </c>
      <c r="C37" s="161">
        <v>44788</v>
      </c>
      <c r="D37" s="161">
        <v>45566</v>
      </c>
      <c r="E37" s="125">
        <v>375000</v>
      </c>
      <c r="F37" s="126">
        <v>12.3406</v>
      </c>
      <c r="G37" s="126">
        <v>12.3406</v>
      </c>
      <c r="H37" s="125">
        <v>374998</v>
      </c>
      <c r="I37" s="125">
        <v>292913003.22000003</v>
      </c>
      <c r="J37" s="126">
        <v>99.999466666666663</v>
      </c>
    </row>
    <row r="38" spans="2:10">
      <c r="B38" s="161">
        <v>44791</v>
      </c>
      <c r="C38" s="161">
        <v>44792</v>
      </c>
      <c r="D38" s="161">
        <v>45566</v>
      </c>
      <c r="E38" s="125">
        <v>2000000</v>
      </c>
      <c r="F38" s="126">
        <v>12.2805</v>
      </c>
      <c r="G38" s="126">
        <v>12.285</v>
      </c>
      <c r="H38" s="125">
        <v>2000000</v>
      </c>
      <c r="I38" s="125">
        <v>1566862811.3299999</v>
      </c>
      <c r="J38" s="126">
        <v>100</v>
      </c>
    </row>
    <row r="39" spans="2:10">
      <c r="B39" s="161">
        <v>44791</v>
      </c>
      <c r="C39" s="161">
        <v>44795</v>
      </c>
      <c r="D39" s="161">
        <v>45566</v>
      </c>
      <c r="E39" s="125">
        <v>500000</v>
      </c>
      <c r="F39" s="126">
        <v>12.2805</v>
      </c>
      <c r="G39" s="126">
        <v>12.2805</v>
      </c>
      <c r="H39" s="125">
        <v>0</v>
      </c>
      <c r="I39" s="125">
        <v>0</v>
      </c>
      <c r="J39" s="126">
        <v>0</v>
      </c>
    </row>
    <row r="40" spans="2:10">
      <c r="B40" s="161">
        <v>44798</v>
      </c>
      <c r="C40" s="161">
        <v>44799</v>
      </c>
      <c r="D40" s="161">
        <v>45566</v>
      </c>
      <c r="E40" s="125">
        <v>3000000</v>
      </c>
      <c r="F40" s="126">
        <v>12.3911</v>
      </c>
      <c r="G40" s="126">
        <v>12.398999999999999</v>
      </c>
      <c r="H40" s="125">
        <v>3000000</v>
      </c>
      <c r="I40" s="125">
        <v>2350866543.6999998</v>
      </c>
      <c r="J40" s="126">
        <v>100</v>
      </c>
    </row>
    <row r="41" spans="2:10">
      <c r="B41" s="161">
        <v>44798</v>
      </c>
      <c r="C41" s="162">
        <v>44802</v>
      </c>
      <c r="D41" s="162">
        <v>45566</v>
      </c>
      <c r="E41" s="125">
        <v>750000</v>
      </c>
      <c r="F41" s="126">
        <v>12.3911</v>
      </c>
      <c r="G41" s="126">
        <v>12.3911</v>
      </c>
      <c r="H41" s="125">
        <v>713998</v>
      </c>
      <c r="I41" s="125">
        <v>559764679.38999999</v>
      </c>
      <c r="J41" s="126">
        <v>95.199733333333342</v>
      </c>
    </row>
    <row r="42" spans="2:10">
      <c r="B42" s="161" t="s">
        <v>30</v>
      </c>
      <c r="C42" s="161" t="s">
        <v>30</v>
      </c>
      <c r="D42" s="161" t="s">
        <v>30</v>
      </c>
      <c r="E42" s="125" t="s">
        <v>30</v>
      </c>
      <c r="F42" s="126" t="s">
        <v>30</v>
      </c>
      <c r="G42" s="126" t="s">
        <v>30</v>
      </c>
      <c r="H42" s="125" t="s">
        <v>30</v>
      </c>
      <c r="I42" s="125" t="s">
        <v>30</v>
      </c>
      <c r="J42" s="126" t="s">
        <v>30</v>
      </c>
    </row>
    <row r="43" spans="2:10">
      <c r="B43" s="167" t="s">
        <v>30</v>
      </c>
      <c r="C43" s="167" t="s">
        <v>30</v>
      </c>
      <c r="D43" s="167">
        <v>45200</v>
      </c>
      <c r="E43" s="121">
        <v>1875000</v>
      </c>
      <c r="F43" s="122">
        <v>13.352448359178693</v>
      </c>
      <c r="G43" s="122">
        <v>13.354795406009874</v>
      </c>
      <c r="H43" s="121">
        <v>1618328</v>
      </c>
      <c r="I43" s="121">
        <v>1405317931.7</v>
      </c>
      <c r="J43" s="122">
        <v>86.310826666666657</v>
      </c>
    </row>
    <row r="44" spans="2:10">
      <c r="B44" s="161">
        <v>44777</v>
      </c>
      <c r="C44" s="161">
        <v>44778</v>
      </c>
      <c r="D44" s="161">
        <v>45200</v>
      </c>
      <c r="E44" s="125">
        <v>500000</v>
      </c>
      <c r="F44" s="126">
        <v>13.436500000000001</v>
      </c>
      <c r="G44" s="126">
        <v>13.4399</v>
      </c>
      <c r="H44" s="125">
        <v>500000</v>
      </c>
      <c r="I44" s="125">
        <v>432474757.92000002</v>
      </c>
      <c r="J44" s="126">
        <v>100</v>
      </c>
    </row>
    <row r="45" spans="2:10">
      <c r="B45" s="161">
        <v>44777</v>
      </c>
      <c r="C45" s="161">
        <v>44781</v>
      </c>
      <c r="D45" s="161">
        <v>45200</v>
      </c>
      <c r="E45" s="125">
        <v>125000</v>
      </c>
      <c r="F45" s="126">
        <v>13.436500000000001</v>
      </c>
      <c r="G45" s="126">
        <v>13.436500000000001</v>
      </c>
      <c r="H45" s="125">
        <v>118328</v>
      </c>
      <c r="I45" s="125">
        <v>102398973.08</v>
      </c>
      <c r="J45" s="126">
        <v>94.662400000000005</v>
      </c>
    </row>
    <row r="46" spans="2:10">
      <c r="B46" s="161">
        <v>44791</v>
      </c>
      <c r="C46" s="161">
        <v>44792</v>
      </c>
      <c r="D46" s="161">
        <v>45200</v>
      </c>
      <c r="E46" s="125">
        <v>1000000</v>
      </c>
      <c r="F46" s="126">
        <v>13.300800000000001</v>
      </c>
      <c r="G46" s="126">
        <v>13.302899999999999</v>
      </c>
      <c r="H46" s="125">
        <v>1000000</v>
      </c>
      <c r="I46" s="125">
        <v>870444200.70000005</v>
      </c>
      <c r="J46" s="126">
        <v>100</v>
      </c>
    </row>
    <row r="47" spans="2:10">
      <c r="B47" s="161">
        <v>44791</v>
      </c>
      <c r="C47" s="162">
        <v>44795</v>
      </c>
      <c r="D47" s="162">
        <v>45200</v>
      </c>
      <c r="E47" s="125">
        <v>250000</v>
      </c>
      <c r="F47" s="126">
        <v>13.300800000000001</v>
      </c>
      <c r="G47" s="126">
        <v>13.300800000000001</v>
      </c>
      <c r="H47" s="125">
        <v>0</v>
      </c>
      <c r="I47" s="125">
        <v>0</v>
      </c>
      <c r="J47" s="126">
        <v>0</v>
      </c>
    </row>
    <row r="48" spans="2:10">
      <c r="B48" s="161" t="s">
        <v>30</v>
      </c>
      <c r="C48" s="161" t="s">
        <v>30</v>
      </c>
      <c r="D48" s="161" t="s">
        <v>30</v>
      </c>
      <c r="E48" s="125" t="s">
        <v>30</v>
      </c>
      <c r="F48" s="126" t="s">
        <v>30</v>
      </c>
      <c r="G48" s="126" t="s">
        <v>30</v>
      </c>
      <c r="H48" s="125" t="s">
        <v>30</v>
      </c>
      <c r="I48" s="125" t="s">
        <v>30</v>
      </c>
      <c r="J48" s="126" t="s">
        <v>30</v>
      </c>
    </row>
    <row r="49" spans="2:10">
      <c r="B49" s="150" t="s">
        <v>11</v>
      </c>
      <c r="C49" s="166" t="s">
        <v>30</v>
      </c>
      <c r="D49" s="166"/>
      <c r="E49" s="109">
        <v>9575000</v>
      </c>
      <c r="F49" s="110" t="s">
        <v>30</v>
      </c>
      <c r="G49" s="110" t="s">
        <v>30</v>
      </c>
      <c r="H49" s="109">
        <v>8476584</v>
      </c>
      <c r="I49" s="109">
        <v>34368409210.400002</v>
      </c>
      <c r="J49" s="110">
        <v>88.528292428198426</v>
      </c>
    </row>
    <row r="50" spans="2:10">
      <c r="B50" s="167" t="s">
        <v>30</v>
      </c>
      <c r="C50" s="167" t="s">
        <v>30</v>
      </c>
      <c r="D50" s="167">
        <v>45792</v>
      </c>
      <c r="E50" s="121">
        <v>1250000</v>
      </c>
      <c r="F50" s="122">
        <v>5.8128804641734817</v>
      </c>
      <c r="G50" s="122">
        <v>5.8128804641734817</v>
      </c>
      <c r="H50" s="121">
        <v>1118994</v>
      </c>
      <c r="I50" s="121">
        <v>4536185834.8899994</v>
      </c>
      <c r="J50" s="122">
        <v>89.51952</v>
      </c>
    </row>
    <row r="51" spans="2:10">
      <c r="B51" s="161">
        <v>44782</v>
      </c>
      <c r="C51" s="161">
        <v>44783</v>
      </c>
      <c r="D51" s="161">
        <v>45792</v>
      </c>
      <c r="E51" s="125">
        <v>625000</v>
      </c>
      <c r="F51" s="126">
        <v>5.6394000000000002</v>
      </c>
      <c r="G51" s="126">
        <v>5.6394000000000002</v>
      </c>
      <c r="H51" s="125">
        <v>500000</v>
      </c>
      <c r="I51" s="125">
        <v>2034788427.98</v>
      </c>
      <c r="J51" s="126">
        <v>80</v>
      </c>
    </row>
    <row r="52" spans="2:10">
      <c r="B52" s="161">
        <v>44796</v>
      </c>
      <c r="C52" s="162">
        <v>44797</v>
      </c>
      <c r="D52" s="162">
        <v>45792</v>
      </c>
      <c r="E52" s="125">
        <v>625000</v>
      </c>
      <c r="F52" s="126">
        <v>5.9540000000000006</v>
      </c>
      <c r="G52" s="126">
        <v>5.9540000000000006</v>
      </c>
      <c r="H52" s="125">
        <v>618994</v>
      </c>
      <c r="I52" s="125">
        <v>2501397406.9099998</v>
      </c>
      <c r="J52" s="126">
        <v>99.03904</v>
      </c>
    </row>
    <row r="53" spans="2:10">
      <c r="B53" s="161" t="s">
        <v>30</v>
      </c>
      <c r="C53" s="161" t="s">
        <v>30</v>
      </c>
      <c r="D53" s="161" t="s">
        <v>30</v>
      </c>
      <c r="E53" s="125" t="s">
        <v>30</v>
      </c>
      <c r="F53" s="126" t="s">
        <v>30</v>
      </c>
      <c r="G53" s="126" t="s">
        <v>30</v>
      </c>
      <c r="H53" s="125" t="s">
        <v>30</v>
      </c>
      <c r="I53" s="125" t="s">
        <v>30</v>
      </c>
      <c r="J53" s="126" t="s">
        <v>30</v>
      </c>
    </row>
    <row r="54" spans="2:10">
      <c r="B54" s="167" t="s">
        <v>30</v>
      </c>
      <c r="C54" s="167" t="s">
        <v>30</v>
      </c>
      <c r="D54" s="167">
        <v>49444</v>
      </c>
      <c r="E54" s="121">
        <v>1275000</v>
      </c>
      <c r="F54" s="122">
        <v>5.8904725696175841</v>
      </c>
      <c r="G54" s="122">
        <v>5.8904725696175841</v>
      </c>
      <c r="H54" s="121">
        <v>1142115</v>
      </c>
      <c r="I54" s="121">
        <v>4655769353.1099997</v>
      </c>
      <c r="J54" s="122">
        <v>89.57764705882353</v>
      </c>
    </row>
    <row r="55" spans="2:10">
      <c r="B55" s="161">
        <v>44775</v>
      </c>
      <c r="C55" s="161">
        <v>44776</v>
      </c>
      <c r="D55" s="161">
        <v>49444</v>
      </c>
      <c r="E55" s="125">
        <v>150000</v>
      </c>
      <c r="F55" s="126">
        <v>6.2240000000000002</v>
      </c>
      <c r="G55" s="126">
        <v>6.2240000000000002</v>
      </c>
      <c r="H55" s="125">
        <v>130150</v>
      </c>
      <c r="I55" s="125">
        <v>516017440.62</v>
      </c>
      <c r="J55" s="126">
        <v>86.766666666666666</v>
      </c>
    </row>
    <row r="56" spans="2:10">
      <c r="B56" s="161">
        <v>44775</v>
      </c>
      <c r="C56" s="161">
        <v>44777</v>
      </c>
      <c r="D56" s="161">
        <v>49444</v>
      </c>
      <c r="E56" s="125">
        <v>37500</v>
      </c>
      <c r="F56" s="126">
        <v>6.2240000000000002</v>
      </c>
      <c r="G56" s="126">
        <v>6.2240000000000002</v>
      </c>
      <c r="H56" s="125">
        <v>37499</v>
      </c>
      <c r="I56" s="125">
        <v>148679443.81999999</v>
      </c>
      <c r="J56" s="126">
        <v>99.997333333333344</v>
      </c>
    </row>
    <row r="57" spans="2:10">
      <c r="B57" s="161">
        <v>44789</v>
      </c>
      <c r="C57" s="161">
        <v>44790</v>
      </c>
      <c r="D57" s="161">
        <v>49444</v>
      </c>
      <c r="E57" s="125">
        <v>750000</v>
      </c>
      <c r="F57" s="126">
        <v>5.8197999999999999</v>
      </c>
      <c r="G57" s="126">
        <v>5.8197999999999999</v>
      </c>
      <c r="H57" s="125">
        <v>750000</v>
      </c>
      <c r="I57" s="125">
        <v>3075322895.98</v>
      </c>
      <c r="J57" s="126">
        <v>100</v>
      </c>
    </row>
    <row r="58" spans="2:10">
      <c r="B58" s="161">
        <v>44789</v>
      </c>
      <c r="C58" s="161">
        <v>44791</v>
      </c>
      <c r="D58" s="161">
        <v>49444</v>
      </c>
      <c r="E58" s="125">
        <v>187500</v>
      </c>
      <c r="F58" s="126">
        <v>5.8197999999999999</v>
      </c>
      <c r="G58" s="126">
        <v>5.8197999999999999</v>
      </c>
      <c r="H58" s="125">
        <v>74466</v>
      </c>
      <c r="I58" s="125">
        <v>305388571.26999998</v>
      </c>
      <c r="J58" s="126">
        <v>39.715200000000003</v>
      </c>
    </row>
    <row r="59" spans="2:10">
      <c r="B59" s="161">
        <v>44803</v>
      </c>
      <c r="C59" s="162">
        <v>44804</v>
      </c>
      <c r="D59" s="162">
        <v>49444</v>
      </c>
      <c r="E59" s="125">
        <v>150000</v>
      </c>
      <c r="F59" s="126">
        <v>5.9187000000000003</v>
      </c>
      <c r="G59" s="126">
        <v>5.9187000000000003</v>
      </c>
      <c r="H59" s="125">
        <v>150000</v>
      </c>
      <c r="I59" s="125">
        <v>610361001.41999996</v>
      </c>
      <c r="J59" s="126">
        <v>100</v>
      </c>
    </row>
    <row r="60" spans="2:10">
      <c r="B60" s="161" t="s">
        <v>30</v>
      </c>
      <c r="C60" s="161" t="s">
        <v>30</v>
      </c>
      <c r="D60" s="161" t="s">
        <v>30</v>
      </c>
      <c r="E60" s="125" t="s">
        <v>30</v>
      </c>
      <c r="F60" s="126" t="s">
        <v>30</v>
      </c>
      <c r="G60" s="126" t="s">
        <v>30</v>
      </c>
      <c r="H60" s="125" t="s">
        <v>30</v>
      </c>
      <c r="I60" s="125" t="s">
        <v>30</v>
      </c>
      <c r="J60" s="126" t="s">
        <v>30</v>
      </c>
    </row>
    <row r="61" spans="2:10">
      <c r="B61" s="167" t="s">
        <v>30</v>
      </c>
      <c r="C61" s="167" t="s">
        <v>30</v>
      </c>
      <c r="D61" s="167">
        <v>53097</v>
      </c>
      <c r="E61" s="121">
        <v>562500</v>
      </c>
      <c r="F61" s="122">
        <v>5.9678290753815064</v>
      </c>
      <c r="G61" s="122">
        <v>5.9678290753815064</v>
      </c>
      <c r="H61" s="121">
        <v>412998</v>
      </c>
      <c r="I61" s="121">
        <v>1675483596.8300002</v>
      </c>
      <c r="J61" s="122">
        <v>73.421866666666673</v>
      </c>
    </row>
    <row r="62" spans="2:10">
      <c r="B62" s="161">
        <v>44782</v>
      </c>
      <c r="C62" s="161">
        <v>44783</v>
      </c>
      <c r="D62" s="161">
        <v>53097</v>
      </c>
      <c r="E62" s="125">
        <v>300000</v>
      </c>
      <c r="F62" s="126">
        <v>5.9740000000000002</v>
      </c>
      <c r="G62" s="126">
        <v>5.9740000000000002</v>
      </c>
      <c r="H62" s="125">
        <v>284150</v>
      </c>
      <c r="I62" s="125">
        <v>1151723996.8099999</v>
      </c>
      <c r="J62" s="126">
        <v>94.716666666666669</v>
      </c>
    </row>
    <row r="63" spans="2:10">
      <c r="B63" s="161">
        <v>44782</v>
      </c>
      <c r="C63" s="161">
        <v>44784</v>
      </c>
      <c r="D63" s="161">
        <v>53097</v>
      </c>
      <c r="E63" s="125">
        <v>75000</v>
      </c>
      <c r="F63" s="126">
        <v>5.9740000000000002</v>
      </c>
      <c r="G63" s="126">
        <v>5.9740000000000002</v>
      </c>
      <c r="H63" s="125">
        <v>7750</v>
      </c>
      <c r="I63" s="125">
        <v>31412791.66</v>
      </c>
      <c r="J63" s="126">
        <v>10.333333333333334</v>
      </c>
    </row>
    <row r="64" spans="2:10">
      <c r="B64" s="161">
        <v>44796</v>
      </c>
      <c r="C64" s="161">
        <v>44797</v>
      </c>
      <c r="D64" s="161">
        <v>53097</v>
      </c>
      <c r="E64" s="125">
        <v>150000</v>
      </c>
      <c r="F64" s="126">
        <v>5.9530000000000003</v>
      </c>
      <c r="G64" s="126">
        <v>5.9530000000000003</v>
      </c>
      <c r="H64" s="125">
        <v>85400</v>
      </c>
      <c r="I64" s="125">
        <v>347193967.68000001</v>
      </c>
      <c r="J64" s="126">
        <v>56.933333333333337</v>
      </c>
    </row>
    <row r="65" spans="2:10">
      <c r="B65" s="161">
        <v>44796</v>
      </c>
      <c r="C65" s="162">
        <v>44798</v>
      </c>
      <c r="D65" s="162">
        <v>53097</v>
      </c>
      <c r="E65" s="125">
        <v>37500</v>
      </c>
      <c r="F65" s="126">
        <v>5.9530000000000003</v>
      </c>
      <c r="G65" s="126">
        <v>5.9530000000000003</v>
      </c>
      <c r="H65" s="125">
        <v>35698</v>
      </c>
      <c r="I65" s="125">
        <v>145152840.68000001</v>
      </c>
      <c r="J65" s="126">
        <v>95.194666666666677</v>
      </c>
    </row>
    <row r="66" spans="2:10">
      <c r="B66" s="161" t="s">
        <v>30</v>
      </c>
      <c r="C66" s="161" t="s">
        <v>30</v>
      </c>
      <c r="D66" s="161" t="s">
        <v>30</v>
      </c>
      <c r="E66" s="125" t="s">
        <v>30</v>
      </c>
      <c r="F66" s="126" t="s">
        <v>30</v>
      </c>
      <c r="G66" s="126" t="s">
        <v>30</v>
      </c>
      <c r="H66" s="125" t="s">
        <v>30</v>
      </c>
      <c r="I66" s="125" t="s">
        <v>30</v>
      </c>
      <c r="J66" s="126" t="s">
        <v>30</v>
      </c>
    </row>
    <row r="67" spans="2:10">
      <c r="B67" s="167" t="s">
        <v>30</v>
      </c>
      <c r="C67" s="167" t="s">
        <v>30</v>
      </c>
      <c r="D67" s="167">
        <v>48441</v>
      </c>
      <c r="E67" s="121">
        <v>1000000</v>
      </c>
      <c r="F67" s="122">
        <v>5.8418345575843569</v>
      </c>
      <c r="G67" s="122">
        <v>5.8418345575843569</v>
      </c>
      <c r="H67" s="121">
        <v>831196</v>
      </c>
      <c r="I67" s="121">
        <v>3370044445.6599998</v>
      </c>
      <c r="J67" s="122">
        <v>83.119600000000005</v>
      </c>
    </row>
    <row r="68" spans="2:10">
      <c r="B68" s="161">
        <v>44782</v>
      </c>
      <c r="C68" s="161">
        <v>44783</v>
      </c>
      <c r="D68" s="161">
        <v>48441</v>
      </c>
      <c r="E68" s="125">
        <v>300000</v>
      </c>
      <c r="F68" s="126">
        <v>5.7690000000000001</v>
      </c>
      <c r="G68" s="126">
        <v>5.7690000000000001</v>
      </c>
      <c r="H68" s="125">
        <v>212200</v>
      </c>
      <c r="I68" s="125">
        <v>883157958.94000006</v>
      </c>
      <c r="J68" s="126">
        <v>70.733333333333334</v>
      </c>
    </row>
    <row r="69" spans="2:10">
      <c r="B69" s="161">
        <v>44782</v>
      </c>
      <c r="C69" s="161">
        <v>44784</v>
      </c>
      <c r="D69" s="161">
        <v>48441</v>
      </c>
      <c r="E69" s="125">
        <v>75000</v>
      </c>
      <c r="F69" s="126">
        <v>5.7690000000000001</v>
      </c>
      <c r="G69" s="126">
        <v>5.7690000000000001</v>
      </c>
      <c r="H69" s="125">
        <v>0</v>
      </c>
      <c r="I69" s="125">
        <v>0</v>
      </c>
      <c r="J69" s="126">
        <v>0</v>
      </c>
    </row>
    <row r="70" spans="2:10">
      <c r="B70" s="161">
        <v>44796</v>
      </c>
      <c r="C70" s="161">
        <v>44797</v>
      </c>
      <c r="D70" s="161">
        <v>48441</v>
      </c>
      <c r="E70" s="125">
        <v>500000</v>
      </c>
      <c r="F70" s="126">
        <v>5.8677000000000001</v>
      </c>
      <c r="G70" s="126">
        <v>5.8677000000000001</v>
      </c>
      <c r="H70" s="125">
        <v>500000</v>
      </c>
      <c r="I70" s="125">
        <v>2008747924.97</v>
      </c>
      <c r="J70" s="126">
        <v>100</v>
      </c>
    </row>
    <row r="71" spans="2:10">
      <c r="B71" s="161">
        <v>44796</v>
      </c>
      <c r="C71" s="162">
        <v>44798</v>
      </c>
      <c r="D71" s="162">
        <v>48441</v>
      </c>
      <c r="E71" s="125">
        <v>125000</v>
      </c>
      <c r="F71" s="126">
        <v>5.8677000000000001</v>
      </c>
      <c r="G71" s="126">
        <v>5.8677000000000001</v>
      </c>
      <c r="H71" s="125">
        <v>118996</v>
      </c>
      <c r="I71" s="125">
        <v>478138561.75</v>
      </c>
      <c r="J71" s="126">
        <v>95.19680000000001</v>
      </c>
    </row>
    <row r="72" spans="2:10">
      <c r="B72" s="161" t="s">
        <v>30</v>
      </c>
      <c r="C72" s="161" t="s">
        <v>30</v>
      </c>
      <c r="D72" s="161" t="s">
        <v>30</v>
      </c>
      <c r="E72" s="125" t="s">
        <v>30</v>
      </c>
      <c r="F72" s="126" t="s">
        <v>30</v>
      </c>
      <c r="G72" s="126" t="s">
        <v>30</v>
      </c>
      <c r="H72" s="125" t="s">
        <v>30</v>
      </c>
      <c r="I72" s="125" t="s">
        <v>30</v>
      </c>
      <c r="J72" s="126" t="s">
        <v>30</v>
      </c>
    </row>
    <row r="73" spans="2:10">
      <c r="B73" s="167" t="s">
        <v>30</v>
      </c>
      <c r="C73" s="167" t="s">
        <v>30</v>
      </c>
      <c r="D73" s="167">
        <v>46522</v>
      </c>
      <c r="E73" s="121">
        <v>4375000</v>
      </c>
      <c r="F73" s="122">
        <v>5.8326525466029908</v>
      </c>
      <c r="G73" s="122">
        <v>5.8326525466029908</v>
      </c>
      <c r="H73" s="121">
        <v>3905061</v>
      </c>
      <c r="I73" s="121">
        <v>15861026542.77</v>
      </c>
      <c r="J73" s="122">
        <v>89.258537142857136</v>
      </c>
    </row>
    <row r="74" spans="2:10">
      <c r="B74" s="161">
        <v>44775</v>
      </c>
      <c r="C74" s="161">
        <v>44776</v>
      </c>
      <c r="D74" s="161">
        <v>46522</v>
      </c>
      <c r="E74" s="125">
        <v>1250000</v>
      </c>
      <c r="F74" s="126">
        <v>6.0720000000000001</v>
      </c>
      <c r="G74" s="126">
        <v>6.0720000000000001</v>
      </c>
      <c r="H74" s="125">
        <v>1032781</v>
      </c>
      <c r="I74" s="125">
        <v>4156898983.1799998</v>
      </c>
      <c r="J74" s="126">
        <v>82.622479999999996</v>
      </c>
    </row>
    <row r="75" spans="2:10">
      <c r="B75" s="161">
        <v>44789</v>
      </c>
      <c r="C75" s="161">
        <v>44790</v>
      </c>
      <c r="D75" s="161">
        <v>46522</v>
      </c>
      <c r="E75" s="125">
        <v>1875000</v>
      </c>
      <c r="F75" s="126">
        <v>5.6680000000000001</v>
      </c>
      <c r="G75" s="126">
        <v>5.6680000000000001</v>
      </c>
      <c r="H75" s="125">
        <v>1872280</v>
      </c>
      <c r="I75" s="125">
        <v>7651209199.5900002</v>
      </c>
      <c r="J75" s="126">
        <v>99.854933333333335</v>
      </c>
    </row>
    <row r="76" spans="2:10">
      <c r="B76" s="161">
        <v>44803</v>
      </c>
      <c r="C76" s="162">
        <v>44804</v>
      </c>
      <c r="D76" s="162">
        <v>46522</v>
      </c>
      <c r="E76" s="125">
        <v>1250000</v>
      </c>
      <c r="F76" s="126">
        <v>5.8979999999999997</v>
      </c>
      <c r="G76" s="126">
        <v>5.8979999999999997</v>
      </c>
      <c r="H76" s="125">
        <v>1000000</v>
      </c>
      <c r="I76" s="125">
        <v>4052918360</v>
      </c>
      <c r="J76" s="126">
        <v>80</v>
      </c>
    </row>
    <row r="77" spans="2:10">
      <c r="B77" s="161" t="s">
        <v>30</v>
      </c>
      <c r="C77" s="161" t="s">
        <v>30</v>
      </c>
      <c r="D77" s="161" t="s">
        <v>30</v>
      </c>
      <c r="E77" s="125" t="s">
        <v>30</v>
      </c>
      <c r="F77" s="126" t="s">
        <v>30</v>
      </c>
      <c r="G77" s="126" t="s">
        <v>30</v>
      </c>
      <c r="H77" s="125" t="s">
        <v>30</v>
      </c>
      <c r="I77" s="125" t="s">
        <v>30</v>
      </c>
      <c r="J77" s="126" t="s">
        <v>30</v>
      </c>
    </row>
    <row r="78" spans="2:10">
      <c r="B78" s="167" t="s">
        <v>30</v>
      </c>
      <c r="C78" s="167" t="s">
        <v>30</v>
      </c>
      <c r="D78" s="167">
        <v>58668</v>
      </c>
      <c r="E78" s="121">
        <v>1112500</v>
      </c>
      <c r="F78" s="122">
        <v>6.000978072308464</v>
      </c>
      <c r="G78" s="122">
        <v>6.000978072308464</v>
      </c>
      <c r="H78" s="121">
        <v>1066220</v>
      </c>
      <c r="I78" s="121">
        <v>4269899437.1399999</v>
      </c>
      <c r="J78" s="122">
        <v>95.84</v>
      </c>
    </row>
    <row r="79" spans="2:10">
      <c r="B79" s="161">
        <v>44775</v>
      </c>
      <c r="C79" s="161">
        <v>44776</v>
      </c>
      <c r="D79" s="161">
        <v>58668</v>
      </c>
      <c r="E79" s="125">
        <v>150000</v>
      </c>
      <c r="F79" s="126">
        <v>6.2899000000000003</v>
      </c>
      <c r="G79" s="126">
        <v>6.2899000000000003</v>
      </c>
      <c r="H79" s="125">
        <v>150000</v>
      </c>
      <c r="I79" s="125">
        <v>590926099.76999998</v>
      </c>
      <c r="J79" s="126">
        <v>100</v>
      </c>
    </row>
    <row r="80" spans="2:10">
      <c r="B80" s="161">
        <v>44775</v>
      </c>
      <c r="C80" s="161">
        <v>44777</v>
      </c>
      <c r="D80" s="161">
        <v>58668</v>
      </c>
      <c r="E80" s="125">
        <v>37500</v>
      </c>
      <c r="F80" s="126">
        <v>6.2899000000000003</v>
      </c>
      <c r="G80" s="126">
        <v>6.2899000000000003</v>
      </c>
      <c r="H80" s="125">
        <v>35498</v>
      </c>
      <c r="I80" s="125">
        <v>139848539.91999999</v>
      </c>
      <c r="J80" s="126">
        <v>94.661333333333332</v>
      </c>
    </row>
    <row r="81" spans="2:10">
      <c r="B81" s="161">
        <v>44789</v>
      </c>
      <c r="C81" s="161">
        <v>44790</v>
      </c>
      <c r="D81" s="161">
        <v>58668</v>
      </c>
      <c r="E81" s="125">
        <v>500000</v>
      </c>
      <c r="F81" s="126">
        <v>5.9063999999999997</v>
      </c>
      <c r="G81" s="126">
        <v>5.9063999999999997</v>
      </c>
      <c r="H81" s="125">
        <v>500000</v>
      </c>
      <c r="I81" s="125">
        <v>2019038174.45</v>
      </c>
      <c r="J81" s="126">
        <v>100</v>
      </c>
    </row>
    <row r="82" spans="2:10">
      <c r="B82" s="161">
        <v>44789</v>
      </c>
      <c r="C82" s="161">
        <v>44791</v>
      </c>
      <c r="D82" s="161">
        <v>58668</v>
      </c>
      <c r="E82" s="125">
        <v>125000</v>
      </c>
      <c r="F82" s="126">
        <v>5.9063999999999997</v>
      </c>
      <c r="G82" s="126">
        <v>5.9063999999999997</v>
      </c>
      <c r="H82" s="125">
        <v>80722</v>
      </c>
      <c r="I82" s="125">
        <v>326011421.12</v>
      </c>
      <c r="J82" s="126">
        <v>64.577600000000004</v>
      </c>
    </row>
    <row r="83" spans="2:10">
      <c r="B83" s="161">
        <v>44803</v>
      </c>
      <c r="C83" s="162">
        <v>44804</v>
      </c>
      <c r="D83" s="162">
        <v>58668</v>
      </c>
      <c r="E83" s="125">
        <v>300000</v>
      </c>
      <c r="F83" s="126">
        <v>6.0099</v>
      </c>
      <c r="G83" s="126">
        <v>6.0099</v>
      </c>
      <c r="H83" s="125">
        <v>300000</v>
      </c>
      <c r="I83" s="125">
        <v>1194075201.8800001</v>
      </c>
      <c r="J83" s="126">
        <v>100</v>
      </c>
    </row>
    <row r="84" spans="2:10">
      <c r="B84" s="161" t="s">
        <v>30</v>
      </c>
      <c r="C84" s="161" t="s">
        <v>30</v>
      </c>
      <c r="D84" s="161" t="s">
        <v>30</v>
      </c>
      <c r="E84" s="125" t="s">
        <v>30</v>
      </c>
      <c r="F84" s="126" t="s">
        <v>30</v>
      </c>
      <c r="G84" s="126" t="s">
        <v>30</v>
      </c>
      <c r="H84" s="125" t="s">
        <v>30</v>
      </c>
      <c r="I84" s="125" t="s">
        <v>30</v>
      </c>
      <c r="J84" s="126" t="s">
        <v>30</v>
      </c>
    </row>
    <row r="85" spans="2:10">
      <c r="B85" s="150" t="s">
        <v>12</v>
      </c>
      <c r="C85" s="166" t="s">
        <v>30</v>
      </c>
      <c r="D85" s="166"/>
      <c r="E85" s="109">
        <v>4475000</v>
      </c>
      <c r="F85" s="110" t="s">
        <v>30</v>
      </c>
      <c r="G85" s="110" t="s">
        <v>30</v>
      </c>
      <c r="H85" s="109">
        <v>4135996</v>
      </c>
      <c r="I85" s="109">
        <v>3729407153.9300003</v>
      </c>
      <c r="J85" s="110">
        <v>92.424491620111738</v>
      </c>
    </row>
    <row r="86" spans="2:10">
      <c r="B86" s="167" t="s">
        <v>30</v>
      </c>
      <c r="C86" s="167" t="s">
        <v>30</v>
      </c>
      <c r="D86" s="167">
        <v>47119</v>
      </c>
      <c r="E86" s="121">
        <v>2437500</v>
      </c>
      <c r="F86" s="122">
        <v>12.215895897008913</v>
      </c>
      <c r="G86" s="122">
        <v>12.218871853540037</v>
      </c>
      <c r="H86" s="121">
        <v>2225498</v>
      </c>
      <c r="I86" s="121">
        <v>2050764576.2000003</v>
      </c>
      <c r="J86" s="122">
        <v>91.302482051282055</v>
      </c>
    </row>
    <row r="87" spans="2:10">
      <c r="B87" s="161">
        <v>44777</v>
      </c>
      <c r="C87" s="161">
        <v>44778</v>
      </c>
      <c r="D87" s="161">
        <v>47119</v>
      </c>
      <c r="E87" s="125">
        <v>150000</v>
      </c>
      <c r="F87" s="126">
        <v>12.657999999999999</v>
      </c>
      <c r="G87" s="126">
        <v>12.663</v>
      </c>
      <c r="H87" s="125">
        <v>150000</v>
      </c>
      <c r="I87" s="125">
        <v>135221853.90000001</v>
      </c>
      <c r="J87" s="126">
        <v>100</v>
      </c>
    </row>
    <row r="88" spans="2:10">
      <c r="B88" s="161">
        <v>44777</v>
      </c>
      <c r="C88" s="161">
        <v>44781</v>
      </c>
      <c r="D88" s="161">
        <v>47119</v>
      </c>
      <c r="E88" s="125">
        <v>37500</v>
      </c>
      <c r="F88" s="126">
        <v>12.657999999999999</v>
      </c>
      <c r="G88" s="126">
        <v>12.657999999999999</v>
      </c>
      <c r="H88" s="125">
        <v>25500</v>
      </c>
      <c r="I88" s="125">
        <v>22998589.239999998</v>
      </c>
      <c r="J88" s="126">
        <v>68</v>
      </c>
    </row>
    <row r="89" spans="2:10">
      <c r="B89" s="161">
        <v>44784</v>
      </c>
      <c r="C89" s="161">
        <v>44785</v>
      </c>
      <c r="D89" s="161">
        <v>47119</v>
      </c>
      <c r="E89" s="125">
        <v>1000000</v>
      </c>
      <c r="F89" s="126">
        <v>12.258100000000001</v>
      </c>
      <c r="G89" s="126">
        <v>12.258699999999999</v>
      </c>
      <c r="H89" s="125">
        <v>1000000</v>
      </c>
      <c r="I89" s="125">
        <v>918946648.25</v>
      </c>
      <c r="J89" s="126">
        <v>100</v>
      </c>
    </row>
    <row r="90" spans="2:10">
      <c r="B90" s="161">
        <v>44784</v>
      </c>
      <c r="C90" s="161">
        <v>44788</v>
      </c>
      <c r="D90" s="161">
        <v>47119</v>
      </c>
      <c r="E90" s="125">
        <v>250000</v>
      </c>
      <c r="F90" s="126">
        <v>12.258100000000001</v>
      </c>
      <c r="G90" s="126">
        <v>12.258100000000001</v>
      </c>
      <c r="H90" s="125">
        <v>249998</v>
      </c>
      <c r="I90" s="125">
        <v>229840442.46000001</v>
      </c>
      <c r="J90" s="126">
        <v>99.999200000000002</v>
      </c>
    </row>
    <row r="91" spans="2:10">
      <c r="B91" s="161">
        <v>44791</v>
      </c>
      <c r="C91" s="161">
        <v>44792</v>
      </c>
      <c r="D91" s="161">
        <v>47119</v>
      </c>
      <c r="E91" s="125">
        <v>500000</v>
      </c>
      <c r="F91" s="126">
        <v>12.017300000000001</v>
      </c>
      <c r="G91" s="126">
        <v>12.0185</v>
      </c>
      <c r="H91" s="125">
        <v>500000</v>
      </c>
      <c r="I91" s="125">
        <v>465225537.10000002</v>
      </c>
      <c r="J91" s="126">
        <v>100</v>
      </c>
    </row>
    <row r="92" spans="2:10">
      <c r="B92" s="161">
        <v>44791</v>
      </c>
      <c r="C92" s="161">
        <v>44795</v>
      </c>
      <c r="D92" s="161">
        <v>47119</v>
      </c>
      <c r="E92" s="125">
        <v>125000</v>
      </c>
      <c r="F92" s="126">
        <v>12.017300000000001</v>
      </c>
      <c r="G92" s="126">
        <v>12.017300000000001</v>
      </c>
      <c r="H92" s="125">
        <v>0</v>
      </c>
      <c r="I92" s="125">
        <v>0</v>
      </c>
      <c r="J92" s="126">
        <v>0</v>
      </c>
    </row>
    <row r="93" spans="2:10">
      <c r="B93" s="161">
        <v>44798</v>
      </c>
      <c r="C93" s="161">
        <v>44799</v>
      </c>
      <c r="D93" s="161">
        <v>47119</v>
      </c>
      <c r="E93" s="125">
        <v>300000</v>
      </c>
      <c r="F93" s="126">
        <v>12.122400000000001</v>
      </c>
      <c r="G93" s="126">
        <v>12.1379</v>
      </c>
      <c r="H93" s="125">
        <v>300000</v>
      </c>
      <c r="I93" s="125">
        <v>278531505.25</v>
      </c>
      <c r="J93" s="126">
        <v>100</v>
      </c>
    </row>
    <row r="94" spans="2:10">
      <c r="B94" s="161">
        <v>44798</v>
      </c>
      <c r="C94" s="162">
        <v>44802</v>
      </c>
      <c r="D94" s="162">
        <v>47119</v>
      </c>
      <c r="E94" s="125">
        <v>75000</v>
      </c>
      <c r="F94" s="126">
        <v>12.122400000000001</v>
      </c>
      <c r="G94" s="126">
        <v>12.122400000000001</v>
      </c>
      <c r="H94" s="125">
        <v>0</v>
      </c>
      <c r="I94" s="125">
        <v>0</v>
      </c>
      <c r="J94" s="126">
        <v>0</v>
      </c>
    </row>
    <row r="95" spans="2:10">
      <c r="B95" s="161" t="s">
        <v>30</v>
      </c>
      <c r="C95" s="161" t="s">
        <v>30</v>
      </c>
      <c r="D95" s="161" t="s">
        <v>30</v>
      </c>
      <c r="E95" s="125" t="s">
        <v>30</v>
      </c>
      <c r="F95" s="126" t="s">
        <v>30</v>
      </c>
      <c r="G95" s="126" t="s">
        <v>30</v>
      </c>
      <c r="H95" s="125" t="s">
        <v>30</v>
      </c>
      <c r="I95" s="125" t="s">
        <v>30</v>
      </c>
      <c r="J95" s="126" t="s">
        <v>30</v>
      </c>
    </row>
    <row r="96" spans="2:10">
      <c r="B96" s="167" t="s">
        <v>30</v>
      </c>
      <c r="C96" s="167" t="s">
        <v>30</v>
      </c>
      <c r="D96" s="167">
        <v>48580</v>
      </c>
      <c r="E96" s="121">
        <v>2037500</v>
      </c>
      <c r="F96" s="122">
        <v>12.439397860536973</v>
      </c>
      <c r="G96" s="122">
        <v>12.442144492221273</v>
      </c>
      <c r="H96" s="121">
        <v>1910498</v>
      </c>
      <c r="I96" s="121">
        <v>1678642577.73</v>
      </c>
      <c r="J96" s="122">
        <v>93.766773006134969</v>
      </c>
    </row>
    <row r="97" spans="2:10">
      <c r="B97" s="161">
        <v>44770</v>
      </c>
      <c r="C97" s="161">
        <v>44774</v>
      </c>
      <c r="D97" s="161">
        <v>48580</v>
      </c>
      <c r="E97" s="125">
        <v>37500</v>
      </c>
      <c r="F97" s="126">
        <v>13.280799999999999</v>
      </c>
      <c r="G97" s="126">
        <v>13.280799999999999</v>
      </c>
      <c r="H97" s="125">
        <v>35000</v>
      </c>
      <c r="I97" s="125">
        <v>29189762.739999998</v>
      </c>
      <c r="J97" s="126">
        <v>93.333333333333329</v>
      </c>
    </row>
    <row r="98" spans="2:10">
      <c r="B98" s="161">
        <v>44777</v>
      </c>
      <c r="C98" s="161">
        <v>44778</v>
      </c>
      <c r="D98" s="161">
        <v>48580</v>
      </c>
      <c r="E98" s="125">
        <v>150000</v>
      </c>
      <c r="F98" s="126">
        <v>12.7239</v>
      </c>
      <c r="G98" s="126">
        <v>12.7239</v>
      </c>
      <c r="H98" s="125">
        <v>150000</v>
      </c>
      <c r="I98" s="125">
        <v>129308250</v>
      </c>
      <c r="J98" s="126">
        <v>100</v>
      </c>
    </row>
    <row r="99" spans="2:10">
      <c r="B99" s="161">
        <v>44777</v>
      </c>
      <c r="C99" s="161">
        <v>44781</v>
      </c>
      <c r="D99" s="161">
        <v>48580</v>
      </c>
      <c r="E99" s="125">
        <v>37500</v>
      </c>
      <c r="F99" s="126">
        <v>12.7239</v>
      </c>
      <c r="G99" s="126">
        <v>12.7239</v>
      </c>
      <c r="H99" s="125">
        <v>25500</v>
      </c>
      <c r="I99" s="125">
        <v>21992973.41</v>
      </c>
      <c r="J99" s="126">
        <v>68</v>
      </c>
    </row>
    <row r="100" spans="2:10">
      <c r="B100" s="161">
        <v>44784</v>
      </c>
      <c r="C100" s="161">
        <v>44785</v>
      </c>
      <c r="D100" s="161">
        <v>48580</v>
      </c>
      <c r="E100" s="125">
        <v>1000000</v>
      </c>
      <c r="F100" s="126">
        <v>12.4628</v>
      </c>
      <c r="G100" s="126">
        <v>12.4663</v>
      </c>
      <c r="H100" s="125">
        <v>1000000</v>
      </c>
      <c r="I100" s="125">
        <v>876916250.39999998</v>
      </c>
      <c r="J100" s="126">
        <v>100</v>
      </c>
    </row>
    <row r="101" spans="2:10">
      <c r="B101" s="161">
        <v>44784</v>
      </c>
      <c r="C101" s="161">
        <v>44788</v>
      </c>
      <c r="D101" s="161">
        <v>48580</v>
      </c>
      <c r="E101" s="125">
        <v>250000</v>
      </c>
      <c r="F101" s="126">
        <v>12.4628</v>
      </c>
      <c r="G101" s="126">
        <v>12.4628</v>
      </c>
      <c r="H101" s="125">
        <v>249998</v>
      </c>
      <c r="I101" s="125">
        <v>219330127.02000001</v>
      </c>
      <c r="J101" s="126">
        <v>99.999200000000002</v>
      </c>
    </row>
    <row r="102" spans="2:10">
      <c r="B102" s="161">
        <v>44791</v>
      </c>
      <c r="C102" s="161">
        <v>44792</v>
      </c>
      <c r="D102" s="161">
        <v>48580</v>
      </c>
      <c r="E102" s="125">
        <v>150000</v>
      </c>
      <c r="F102" s="126">
        <v>12.1508</v>
      </c>
      <c r="G102" s="126">
        <v>12.1569</v>
      </c>
      <c r="H102" s="125">
        <v>150000</v>
      </c>
      <c r="I102" s="125">
        <v>134194687.05</v>
      </c>
      <c r="J102" s="126">
        <v>100</v>
      </c>
    </row>
    <row r="103" spans="2:10">
      <c r="B103" s="161">
        <v>44791</v>
      </c>
      <c r="C103" s="161">
        <v>44795</v>
      </c>
      <c r="D103" s="161">
        <v>48580</v>
      </c>
      <c r="E103" s="125">
        <v>37500</v>
      </c>
      <c r="F103" s="126">
        <v>12.1508</v>
      </c>
      <c r="G103" s="126">
        <v>12.1508</v>
      </c>
      <c r="H103" s="125">
        <v>0</v>
      </c>
      <c r="I103" s="125">
        <v>0</v>
      </c>
      <c r="J103" s="126">
        <v>0</v>
      </c>
    </row>
    <row r="104" spans="2:10">
      <c r="B104" s="161">
        <v>44798</v>
      </c>
      <c r="C104" s="161">
        <v>44799</v>
      </c>
      <c r="D104" s="161">
        <v>48580</v>
      </c>
      <c r="E104" s="125">
        <v>300000</v>
      </c>
      <c r="F104" s="126">
        <v>12.2357</v>
      </c>
      <c r="G104" s="126">
        <v>12.2384</v>
      </c>
      <c r="H104" s="125">
        <v>300000</v>
      </c>
      <c r="I104" s="125">
        <v>267710527.11000001</v>
      </c>
      <c r="J104" s="126">
        <v>100</v>
      </c>
    </row>
    <row r="105" spans="2:10">
      <c r="B105" s="161">
        <v>44798</v>
      </c>
      <c r="C105" s="162">
        <v>44802</v>
      </c>
      <c r="D105" s="162">
        <v>48580</v>
      </c>
      <c r="E105" s="125">
        <v>75000</v>
      </c>
      <c r="F105" s="126">
        <v>12.2357</v>
      </c>
      <c r="G105" s="126">
        <v>12.2357</v>
      </c>
      <c r="H105" s="125">
        <v>0</v>
      </c>
      <c r="I105" s="125">
        <v>0</v>
      </c>
      <c r="J105" s="126">
        <v>0</v>
      </c>
    </row>
    <row r="106" spans="2:10">
      <c r="B106" s="161" t="s">
        <v>30</v>
      </c>
      <c r="C106" s="161" t="s">
        <v>30</v>
      </c>
      <c r="D106" s="161" t="s">
        <v>30</v>
      </c>
      <c r="E106" s="125" t="s">
        <v>30</v>
      </c>
      <c r="F106" s="126" t="s">
        <v>30</v>
      </c>
      <c r="G106" s="126" t="s">
        <v>30</v>
      </c>
      <c r="H106" s="125" t="s">
        <v>30</v>
      </c>
      <c r="I106" s="125" t="s">
        <v>30</v>
      </c>
      <c r="J106" s="126" t="s">
        <v>30</v>
      </c>
    </row>
    <row r="107" spans="2:10">
      <c r="B107" s="145" t="s">
        <v>31</v>
      </c>
      <c r="C107" s="168" t="s">
        <v>30</v>
      </c>
      <c r="D107" s="168"/>
      <c r="E107" s="142">
        <v>107112500</v>
      </c>
      <c r="F107" s="142"/>
      <c r="G107" s="142"/>
      <c r="H107" s="142">
        <v>94455078</v>
      </c>
      <c r="I107" s="142">
        <v>137545062283.23999</v>
      </c>
      <c r="J107" s="142">
        <v>88.183057999766604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32"/>
  <dimension ref="B1:K112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5703125" style="83" bestFit="1" customWidth="1"/>
    <col min="5" max="5" width="13.85546875" style="82" bestFit="1" customWidth="1"/>
    <col min="6" max="6" width="12.140625" style="82" bestFit="1" customWidth="1"/>
    <col min="7" max="7" width="13.85546875" style="82" bestFit="1" customWidth="1"/>
    <col min="8" max="8" width="13" style="82" bestFit="1" customWidth="1"/>
    <col min="9" max="9" width="17.7109375" style="82" bestFit="1" customWidth="1"/>
    <col min="10" max="10" width="17.85546875" style="82" bestFit="1" customWidth="1"/>
    <col min="11" max="16384" width="9.140625" style="82"/>
  </cols>
  <sheetData>
    <row r="1" spans="2:10">
      <c r="B1" s="81" t="s">
        <v>46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7" t="s">
        <v>9</v>
      </c>
      <c r="C5" s="164" t="s">
        <v>30</v>
      </c>
      <c r="D5" s="164"/>
      <c r="E5" s="109">
        <v>4062500</v>
      </c>
      <c r="F5" s="110" t="s">
        <v>30</v>
      </c>
      <c r="G5" s="110" t="s">
        <v>30</v>
      </c>
      <c r="H5" s="109">
        <v>2541934</v>
      </c>
      <c r="I5" s="109">
        <v>30602753827.889999</v>
      </c>
      <c r="J5" s="110">
        <v>62.570683076923075</v>
      </c>
    </row>
    <row r="6" spans="2:10">
      <c r="B6" s="177" t="s">
        <v>30</v>
      </c>
      <c r="C6" s="178" t="s">
        <v>30</v>
      </c>
      <c r="D6" s="177">
        <v>46997</v>
      </c>
      <c r="E6" s="132">
        <v>4062500</v>
      </c>
      <c r="F6" s="103">
        <v>0.17644539566517681</v>
      </c>
      <c r="G6" s="103">
        <v>0.17644539566517681</v>
      </c>
      <c r="H6" s="132">
        <v>2541934</v>
      </c>
      <c r="I6" s="132">
        <v>30602753827.889999</v>
      </c>
      <c r="J6" s="133">
        <v>62.570683076923075</v>
      </c>
    </row>
    <row r="7" spans="2:10">
      <c r="B7" s="179">
        <v>44810</v>
      </c>
      <c r="C7" s="179">
        <v>44812</v>
      </c>
      <c r="D7" s="179">
        <v>46997</v>
      </c>
      <c r="E7" s="137">
        <v>1250000</v>
      </c>
      <c r="F7" s="138">
        <v>0.17749999999999999</v>
      </c>
      <c r="G7" s="138">
        <v>0.17749999999999999</v>
      </c>
      <c r="H7" s="137">
        <v>871661</v>
      </c>
      <c r="I7" s="137">
        <v>10464062618.370001</v>
      </c>
      <c r="J7" s="138">
        <v>69.732879999999994</v>
      </c>
    </row>
    <row r="8" spans="2:10">
      <c r="B8" s="179">
        <v>44817</v>
      </c>
      <c r="C8" s="179">
        <v>44818</v>
      </c>
      <c r="D8" s="179">
        <v>46997</v>
      </c>
      <c r="E8" s="137">
        <v>1250000</v>
      </c>
      <c r="F8" s="138">
        <v>0.17699999999999996</v>
      </c>
      <c r="G8" s="138">
        <v>0.17699999999999996</v>
      </c>
      <c r="H8" s="137">
        <v>751171</v>
      </c>
      <c r="I8" s="137">
        <v>9036465589.6900005</v>
      </c>
      <c r="J8" s="138">
        <v>60.093680000000006</v>
      </c>
    </row>
    <row r="9" spans="2:10">
      <c r="B9" s="179">
        <v>44824</v>
      </c>
      <c r="C9" s="179">
        <v>44825</v>
      </c>
      <c r="D9" s="179">
        <v>46997</v>
      </c>
      <c r="E9" s="137">
        <v>625000</v>
      </c>
      <c r="F9" s="138">
        <v>0.17499999999999999</v>
      </c>
      <c r="G9" s="138">
        <v>0.17499999999999999</v>
      </c>
      <c r="H9" s="137">
        <v>411900</v>
      </c>
      <c r="I9" s="137">
        <v>4968449177.7600002</v>
      </c>
      <c r="J9" s="138">
        <v>65.903999999999996</v>
      </c>
    </row>
    <row r="10" spans="2:10">
      <c r="B10" s="179">
        <v>44831</v>
      </c>
      <c r="C10" s="179">
        <v>44832</v>
      </c>
      <c r="D10" s="180">
        <v>46997</v>
      </c>
      <c r="E10" s="137">
        <v>937500</v>
      </c>
      <c r="F10" s="138">
        <v>0.17500000000000002</v>
      </c>
      <c r="G10" s="138">
        <v>0.17500000000000002</v>
      </c>
      <c r="H10" s="137">
        <v>507202</v>
      </c>
      <c r="I10" s="137">
        <v>6133776442.0699997</v>
      </c>
      <c r="J10" s="138">
        <v>54.101546666666664</v>
      </c>
    </row>
    <row r="11" spans="2:10">
      <c r="B11" s="179" t="s">
        <v>30</v>
      </c>
      <c r="C11" s="181" t="s">
        <v>30</v>
      </c>
      <c r="D11" s="181" t="s">
        <v>30</v>
      </c>
      <c r="E11" s="137" t="s">
        <v>30</v>
      </c>
      <c r="F11" s="138" t="s">
        <v>30</v>
      </c>
      <c r="G11" s="138" t="s">
        <v>30</v>
      </c>
      <c r="H11" s="137" t="s">
        <v>30</v>
      </c>
      <c r="I11" s="137" t="s">
        <v>30</v>
      </c>
      <c r="J11" s="138" t="s">
        <v>30</v>
      </c>
    </row>
    <row r="12" spans="2:10">
      <c r="B12" s="107" t="s">
        <v>10</v>
      </c>
      <c r="C12" s="164" t="s">
        <v>30</v>
      </c>
      <c r="D12" s="164"/>
      <c r="E12" s="109">
        <v>67500000</v>
      </c>
      <c r="F12" s="110" t="s">
        <v>30</v>
      </c>
      <c r="G12" s="110" t="s">
        <v>30</v>
      </c>
      <c r="H12" s="109">
        <v>62942409</v>
      </c>
      <c r="I12" s="109">
        <v>45677247026.729996</v>
      </c>
      <c r="J12" s="110">
        <v>93.248013333333333</v>
      </c>
    </row>
    <row r="13" spans="2:10">
      <c r="B13" s="177" t="s">
        <v>30</v>
      </c>
      <c r="C13" s="178" t="s">
        <v>30</v>
      </c>
      <c r="D13" s="177">
        <v>45017</v>
      </c>
      <c r="E13" s="132">
        <v>2500000</v>
      </c>
      <c r="F13" s="103">
        <v>13.731155781251822</v>
      </c>
      <c r="G13" s="103">
        <v>13.731849409067676</v>
      </c>
      <c r="H13" s="132">
        <v>2156664</v>
      </c>
      <c r="I13" s="132">
        <v>2012120600.3499999</v>
      </c>
      <c r="J13" s="133">
        <v>86.266559999999998</v>
      </c>
    </row>
    <row r="14" spans="2:10">
      <c r="B14" s="179">
        <v>44812</v>
      </c>
      <c r="C14" s="179">
        <v>44813</v>
      </c>
      <c r="D14" s="179">
        <v>45017</v>
      </c>
      <c r="E14" s="137">
        <v>1000000</v>
      </c>
      <c r="F14" s="138">
        <v>13.7521</v>
      </c>
      <c r="G14" s="138">
        <v>13.7536</v>
      </c>
      <c r="H14" s="137">
        <v>1000000</v>
      </c>
      <c r="I14" s="137">
        <v>930441878.16999996</v>
      </c>
      <c r="J14" s="138">
        <v>100</v>
      </c>
    </row>
    <row r="15" spans="2:10">
      <c r="B15" s="179">
        <v>44812</v>
      </c>
      <c r="C15" s="179">
        <v>44816</v>
      </c>
      <c r="D15" s="179">
        <v>45017</v>
      </c>
      <c r="E15" s="137">
        <v>250000</v>
      </c>
      <c r="F15" s="138">
        <v>13.7521</v>
      </c>
      <c r="G15" s="138">
        <v>13.7521</v>
      </c>
      <c r="H15" s="137">
        <v>65832</v>
      </c>
      <c r="I15" s="137">
        <v>61284194.299999997</v>
      </c>
      <c r="J15" s="138">
        <v>26.332799999999999</v>
      </c>
    </row>
    <row r="16" spans="2:10">
      <c r="B16" s="179">
        <v>44826</v>
      </c>
      <c r="C16" s="179">
        <v>44827</v>
      </c>
      <c r="D16" s="179">
        <v>45017</v>
      </c>
      <c r="E16" s="137">
        <v>1000000</v>
      </c>
      <c r="F16" s="138">
        <v>13.710800000000001</v>
      </c>
      <c r="G16" s="138">
        <v>13.710800000000001</v>
      </c>
      <c r="H16" s="137">
        <v>1000000</v>
      </c>
      <c r="I16" s="137">
        <v>935388000</v>
      </c>
      <c r="J16" s="138">
        <v>100</v>
      </c>
    </row>
    <row r="17" spans="2:10">
      <c r="B17" s="179">
        <v>44826</v>
      </c>
      <c r="C17" s="179">
        <v>44830</v>
      </c>
      <c r="D17" s="180">
        <v>45017</v>
      </c>
      <c r="E17" s="137">
        <v>250000</v>
      </c>
      <c r="F17" s="138">
        <v>13.710800000000001</v>
      </c>
      <c r="G17" s="138">
        <v>13.710800000000001</v>
      </c>
      <c r="H17" s="137">
        <v>90832</v>
      </c>
      <c r="I17" s="137">
        <v>85006527.879999995</v>
      </c>
      <c r="J17" s="138">
        <v>36.332799999999999</v>
      </c>
    </row>
    <row r="18" spans="2:10">
      <c r="B18" s="179" t="s">
        <v>30</v>
      </c>
      <c r="C18" s="181" t="s">
        <v>30</v>
      </c>
      <c r="D18" s="181" t="s">
        <v>30</v>
      </c>
      <c r="E18" s="137" t="s">
        <v>30</v>
      </c>
      <c r="F18" s="138" t="s">
        <v>30</v>
      </c>
      <c r="G18" s="138" t="s">
        <v>30</v>
      </c>
      <c r="H18" s="137" t="s">
        <v>30</v>
      </c>
      <c r="I18" s="137" t="s">
        <v>30</v>
      </c>
      <c r="J18" s="138" t="s">
        <v>30</v>
      </c>
    </row>
    <row r="19" spans="2:10">
      <c r="B19" s="177" t="s">
        <v>30</v>
      </c>
      <c r="C19" s="178" t="s">
        <v>30</v>
      </c>
      <c r="D19" s="177">
        <v>46023</v>
      </c>
      <c r="E19" s="132">
        <v>51250000</v>
      </c>
      <c r="F19" s="103">
        <v>11.801328707927089</v>
      </c>
      <c r="G19" s="103">
        <v>11.807785691954255</v>
      </c>
      <c r="H19" s="132">
        <v>47761745</v>
      </c>
      <c r="I19" s="132">
        <v>33076841528.360001</v>
      </c>
      <c r="J19" s="133">
        <v>93.193648780487806</v>
      </c>
    </row>
    <row r="20" spans="2:10">
      <c r="B20" s="179">
        <v>44805</v>
      </c>
      <c r="C20" s="179">
        <v>44806</v>
      </c>
      <c r="D20" s="179">
        <v>46023</v>
      </c>
      <c r="E20" s="137">
        <v>12000000</v>
      </c>
      <c r="F20" s="138">
        <v>11.8987</v>
      </c>
      <c r="G20" s="138">
        <v>11.91</v>
      </c>
      <c r="H20" s="137">
        <v>12000000</v>
      </c>
      <c r="I20" s="137">
        <v>8256922517.9099998</v>
      </c>
      <c r="J20" s="138">
        <v>100</v>
      </c>
    </row>
    <row r="21" spans="2:10">
      <c r="B21" s="179">
        <v>44805</v>
      </c>
      <c r="C21" s="179">
        <v>44809</v>
      </c>
      <c r="D21" s="179">
        <v>46023</v>
      </c>
      <c r="E21" s="137">
        <v>3000000</v>
      </c>
      <c r="F21" s="138">
        <v>11.8987</v>
      </c>
      <c r="G21" s="138">
        <v>11.8987</v>
      </c>
      <c r="H21" s="137">
        <v>2999997</v>
      </c>
      <c r="I21" s="137">
        <v>2065151578.8099999</v>
      </c>
      <c r="J21" s="138">
        <v>99.999899999999997</v>
      </c>
    </row>
    <row r="22" spans="2:10">
      <c r="B22" s="179">
        <v>44812</v>
      </c>
      <c r="C22" s="179">
        <v>44813</v>
      </c>
      <c r="D22" s="179">
        <v>46023</v>
      </c>
      <c r="E22" s="137">
        <v>5000000</v>
      </c>
      <c r="F22" s="138">
        <v>11.714</v>
      </c>
      <c r="G22" s="138">
        <v>11.7224</v>
      </c>
      <c r="H22" s="137">
        <v>5000000</v>
      </c>
      <c r="I22" s="137">
        <v>3465421512.3400002</v>
      </c>
      <c r="J22" s="138">
        <v>100</v>
      </c>
    </row>
    <row r="23" spans="2:10">
      <c r="B23" s="179">
        <v>44812</v>
      </c>
      <c r="C23" s="179">
        <v>44816</v>
      </c>
      <c r="D23" s="179">
        <v>46023</v>
      </c>
      <c r="E23" s="137">
        <v>1250000</v>
      </c>
      <c r="F23" s="138">
        <v>11.714</v>
      </c>
      <c r="G23" s="138">
        <v>11.714</v>
      </c>
      <c r="H23" s="137">
        <v>1249826</v>
      </c>
      <c r="I23" s="137">
        <v>866616996.25999999</v>
      </c>
      <c r="J23" s="138">
        <v>99.986080000000001</v>
      </c>
    </row>
    <row r="24" spans="2:10">
      <c r="B24" s="179">
        <v>44819</v>
      </c>
      <c r="C24" s="179">
        <v>44820</v>
      </c>
      <c r="D24" s="179">
        <v>46023</v>
      </c>
      <c r="E24" s="137">
        <v>8000000</v>
      </c>
      <c r="F24" s="138">
        <v>11.931699999999999</v>
      </c>
      <c r="G24" s="138">
        <v>11.938800000000001</v>
      </c>
      <c r="H24" s="137">
        <v>8000000</v>
      </c>
      <c r="I24" s="137">
        <v>5521398502.0900002</v>
      </c>
      <c r="J24" s="138">
        <v>100</v>
      </c>
    </row>
    <row r="25" spans="2:10">
      <c r="B25" s="179">
        <v>44819</v>
      </c>
      <c r="C25" s="179">
        <v>44823</v>
      </c>
      <c r="D25" s="179">
        <v>46023</v>
      </c>
      <c r="E25" s="137">
        <v>2000000</v>
      </c>
      <c r="F25" s="138">
        <v>11.931699999999999</v>
      </c>
      <c r="G25" s="138">
        <v>11.931699999999999</v>
      </c>
      <c r="H25" s="137">
        <v>90476</v>
      </c>
      <c r="I25" s="137">
        <v>62472299.5</v>
      </c>
      <c r="J25" s="138">
        <v>4.5237999999999996</v>
      </c>
    </row>
    <row r="26" spans="2:10">
      <c r="B26" s="179">
        <v>44826</v>
      </c>
      <c r="C26" s="179">
        <v>44827</v>
      </c>
      <c r="D26" s="179">
        <v>46023</v>
      </c>
      <c r="E26" s="137">
        <v>12000000</v>
      </c>
      <c r="F26" s="138">
        <v>11.602600000000001</v>
      </c>
      <c r="G26" s="138">
        <v>11.6088</v>
      </c>
      <c r="H26" s="137">
        <v>12000000</v>
      </c>
      <c r="I26" s="137">
        <v>8380958531.7399998</v>
      </c>
      <c r="J26" s="138">
        <v>100</v>
      </c>
    </row>
    <row r="27" spans="2:10">
      <c r="B27" s="179">
        <v>44826</v>
      </c>
      <c r="C27" s="179">
        <v>44830</v>
      </c>
      <c r="D27" s="179">
        <v>46023</v>
      </c>
      <c r="E27" s="137">
        <v>3000000</v>
      </c>
      <c r="F27" s="138">
        <v>11.602600000000001</v>
      </c>
      <c r="G27" s="138">
        <v>11.602600000000001</v>
      </c>
      <c r="H27" s="137">
        <v>1421446</v>
      </c>
      <c r="I27" s="137">
        <v>993189489.71000004</v>
      </c>
      <c r="J27" s="138">
        <v>47.38153333333333</v>
      </c>
    </row>
    <row r="28" spans="2:10">
      <c r="B28" s="179">
        <v>44833</v>
      </c>
      <c r="C28" s="179">
        <v>44834</v>
      </c>
      <c r="D28" s="180">
        <v>46023</v>
      </c>
      <c r="E28" s="137">
        <v>5000000</v>
      </c>
      <c r="F28" s="138">
        <v>11.948</v>
      </c>
      <c r="G28" s="138">
        <v>11.948</v>
      </c>
      <c r="H28" s="137">
        <v>5000000</v>
      </c>
      <c r="I28" s="137">
        <v>3464710100</v>
      </c>
      <c r="J28" s="138">
        <v>100</v>
      </c>
    </row>
    <row r="29" spans="2:10">
      <c r="B29" s="179" t="s">
        <v>30</v>
      </c>
      <c r="C29" s="181" t="s">
        <v>30</v>
      </c>
      <c r="D29" s="181" t="s">
        <v>30</v>
      </c>
      <c r="E29" s="137" t="s">
        <v>30</v>
      </c>
      <c r="F29" s="138" t="s">
        <v>30</v>
      </c>
      <c r="G29" s="138" t="s">
        <v>30</v>
      </c>
      <c r="H29" s="137" t="s">
        <v>30</v>
      </c>
      <c r="I29" s="137" t="s">
        <v>30</v>
      </c>
      <c r="J29" s="138" t="s">
        <v>30</v>
      </c>
    </row>
    <row r="30" spans="2:10">
      <c r="B30" s="177" t="s">
        <v>30</v>
      </c>
      <c r="C30" s="178" t="s">
        <v>30</v>
      </c>
      <c r="D30" s="177">
        <v>45566</v>
      </c>
      <c r="E30" s="132">
        <v>10250000</v>
      </c>
      <c r="F30" s="103">
        <v>12.185022746271249</v>
      </c>
      <c r="G30" s="103">
        <v>12.193098892406775</v>
      </c>
      <c r="H30" s="132">
        <v>9787336</v>
      </c>
      <c r="I30" s="132">
        <v>7746064535.5200005</v>
      </c>
      <c r="J30" s="133">
        <v>95.486204878048781</v>
      </c>
    </row>
    <row r="31" spans="2:10">
      <c r="B31" s="179">
        <v>44805</v>
      </c>
      <c r="C31" s="179">
        <v>44806</v>
      </c>
      <c r="D31" s="179">
        <v>45566</v>
      </c>
      <c r="E31" s="137">
        <v>2000000</v>
      </c>
      <c r="F31" s="138">
        <v>12.212400000000001</v>
      </c>
      <c r="G31" s="138">
        <v>12.225</v>
      </c>
      <c r="H31" s="137">
        <v>2000000</v>
      </c>
      <c r="I31" s="137">
        <v>1576057997.6800001</v>
      </c>
      <c r="J31" s="138">
        <v>100</v>
      </c>
    </row>
    <row r="32" spans="2:10">
      <c r="B32" s="179">
        <v>44805</v>
      </c>
      <c r="C32" s="179">
        <v>44809</v>
      </c>
      <c r="D32" s="179">
        <v>45566</v>
      </c>
      <c r="E32" s="137">
        <v>500000</v>
      </c>
      <c r="F32" s="138">
        <v>12.212400000000001</v>
      </c>
      <c r="G32" s="138">
        <v>12.212400000000001</v>
      </c>
      <c r="H32" s="137">
        <v>499993</v>
      </c>
      <c r="I32" s="137">
        <v>394189475.25999999</v>
      </c>
      <c r="J32" s="138">
        <v>99.99860000000001</v>
      </c>
    </row>
    <row r="33" spans="2:10">
      <c r="B33" s="179">
        <v>44812</v>
      </c>
      <c r="C33" s="179">
        <v>44813</v>
      </c>
      <c r="D33" s="179">
        <v>45566</v>
      </c>
      <c r="E33" s="137">
        <v>1500000</v>
      </c>
      <c r="F33" s="138">
        <v>12.168200000000001</v>
      </c>
      <c r="G33" s="138">
        <v>12.178900000000001</v>
      </c>
      <c r="H33" s="137">
        <v>1500000</v>
      </c>
      <c r="I33" s="137">
        <v>1185163927.7</v>
      </c>
      <c r="J33" s="138">
        <v>100</v>
      </c>
    </row>
    <row r="34" spans="2:10">
      <c r="B34" s="179">
        <v>44812</v>
      </c>
      <c r="C34" s="179">
        <v>44816</v>
      </c>
      <c r="D34" s="179">
        <v>45566</v>
      </c>
      <c r="E34" s="137">
        <v>375000</v>
      </c>
      <c r="F34" s="138">
        <v>12.168200000000001</v>
      </c>
      <c r="G34" s="138">
        <v>12.168200000000001</v>
      </c>
      <c r="H34" s="137">
        <v>374250</v>
      </c>
      <c r="I34" s="137">
        <v>295833640.00999999</v>
      </c>
      <c r="J34" s="138">
        <v>99.8</v>
      </c>
    </row>
    <row r="35" spans="2:10">
      <c r="B35" s="179">
        <v>44819</v>
      </c>
      <c r="C35" s="179">
        <v>44820</v>
      </c>
      <c r="D35" s="179">
        <v>45566</v>
      </c>
      <c r="E35" s="137">
        <v>2000000</v>
      </c>
      <c r="F35" s="138">
        <v>12.331099999999999</v>
      </c>
      <c r="G35" s="138">
        <v>12.3424</v>
      </c>
      <c r="H35" s="137">
        <v>2000000</v>
      </c>
      <c r="I35" s="137">
        <v>1579162350.9100001</v>
      </c>
      <c r="J35" s="138">
        <v>100</v>
      </c>
    </row>
    <row r="36" spans="2:10">
      <c r="B36" s="179">
        <v>44819</v>
      </c>
      <c r="C36" s="179">
        <v>44823</v>
      </c>
      <c r="D36" s="179">
        <v>45566</v>
      </c>
      <c r="E36" s="137">
        <v>500000</v>
      </c>
      <c r="F36" s="138">
        <v>12.331099999999999</v>
      </c>
      <c r="G36" s="138">
        <v>12.331099999999999</v>
      </c>
      <c r="H36" s="137">
        <v>38095</v>
      </c>
      <c r="I36" s="137">
        <v>30092978.579999998</v>
      </c>
      <c r="J36" s="138">
        <v>7.6189999999999998</v>
      </c>
    </row>
    <row r="37" spans="2:10">
      <c r="B37" s="179">
        <v>44826</v>
      </c>
      <c r="C37" s="179">
        <v>44827</v>
      </c>
      <c r="D37" s="179">
        <v>45566</v>
      </c>
      <c r="E37" s="137">
        <v>1500000</v>
      </c>
      <c r="F37" s="138">
        <v>12.052</v>
      </c>
      <c r="G37" s="138">
        <v>12.057399999999999</v>
      </c>
      <c r="H37" s="137">
        <v>1500000</v>
      </c>
      <c r="I37" s="137">
        <v>1193062466.73</v>
      </c>
      <c r="J37" s="138">
        <v>100</v>
      </c>
    </row>
    <row r="38" spans="2:10">
      <c r="B38" s="179">
        <v>44826</v>
      </c>
      <c r="C38" s="179">
        <v>44830</v>
      </c>
      <c r="D38" s="179">
        <v>45566</v>
      </c>
      <c r="E38" s="137">
        <v>375000</v>
      </c>
      <c r="F38" s="138">
        <v>12.052</v>
      </c>
      <c r="G38" s="138">
        <v>12.052</v>
      </c>
      <c r="H38" s="137">
        <v>374998</v>
      </c>
      <c r="I38" s="137">
        <v>298399098.38</v>
      </c>
      <c r="J38" s="138">
        <v>99.999466666666663</v>
      </c>
    </row>
    <row r="39" spans="2:10">
      <c r="B39" s="179">
        <v>44833</v>
      </c>
      <c r="C39" s="179">
        <v>44834</v>
      </c>
      <c r="D39" s="180">
        <v>45566</v>
      </c>
      <c r="E39" s="137">
        <v>1500000</v>
      </c>
      <c r="F39" s="138">
        <v>12.13</v>
      </c>
      <c r="G39" s="138">
        <v>12.1348</v>
      </c>
      <c r="H39" s="137">
        <v>1500000</v>
      </c>
      <c r="I39" s="137">
        <v>1194102600.27</v>
      </c>
      <c r="J39" s="138">
        <v>100</v>
      </c>
    </row>
    <row r="40" spans="2:10">
      <c r="B40" s="179" t="s">
        <v>30</v>
      </c>
      <c r="C40" s="181" t="s">
        <v>30</v>
      </c>
      <c r="D40" s="181" t="s">
        <v>30</v>
      </c>
      <c r="E40" s="137" t="s">
        <v>30</v>
      </c>
      <c r="F40" s="138" t="s">
        <v>30</v>
      </c>
      <c r="G40" s="138" t="s">
        <v>30</v>
      </c>
      <c r="H40" s="137" t="s">
        <v>30</v>
      </c>
      <c r="I40" s="137" t="s">
        <v>30</v>
      </c>
      <c r="J40" s="138" t="s">
        <v>30</v>
      </c>
    </row>
    <row r="41" spans="2:10">
      <c r="B41" s="177" t="s">
        <v>30</v>
      </c>
      <c r="C41" s="178" t="s">
        <v>30</v>
      </c>
      <c r="D41" s="177">
        <v>45200</v>
      </c>
      <c r="E41" s="132">
        <v>3500000</v>
      </c>
      <c r="F41" s="103">
        <v>13.366313092538826</v>
      </c>
      <c r="G41" s="103">
        <v>13.36792319926982</v>
      </c>
      <c r="H41" s="132">
        <v>3236664</v>
      </c>
      <c r="I41" s="132">
        <v>2842220362.5</v>
      </c>
      <c r="J41" s="133">
        <v>92.476114285714289</v>
      </c>
    </row>
    <row r="42" spans="2:10">
      <c r="B42" s="179">
        <v>44805</v>
      </c>
      <c r="C42" s="179">
        <v>44806</v>
      </c>
      <c r="D42" s="179">
        <v>45200</v>
      </c>
      <c r="E42" s="137">
        <v>1000000</v>
      </c>
      <c r="F42" s="138">
        <v>13.311500000000001</v>
      </c>
      <c r="G42" s="138">
        <v>13.3127</v>
      </c>
      <c r="H42" s="137">
        <v>1000000</v>
      </c>
      <c r="I42" s="137">
        <v>874680132.86000001</v>
      </c>
      <c r="J42" s="138">
        <v>100</v>
      </c>
    </row>
    <row r="43" spans="2:10">
      <c r="B43" s="179">
        <v>44805</v>
      </c>
      <c r="C43" s="179">
        <v>44809</v>
      </c>
      <c r="D43" s="179">
        <v>45200</v>
      </c>
      <c r="E43" s="137">
        <v>250000</v>
      </c>
      <c r="F43" s="138">
        <v>13.311500000000001</v>
      </c>
      <c r="G43" s="138">
        <v>13.311500000000001</v>
      </c>
      <c r="H43" s="137">
        <v>156664</v>
      </c>
      <c r="I43" s="137">
        <v>137098871.88</v>
      </c>
      <c r="J43" s="138">
        <v>62.665599999999998</v>
      </c>
    </row>
    <row r="44" spans="2:10">
      <c r="B44" s="179">
        <v>44819</v>
      </c>
      <c r="C44" s="179">
        <v>44820</v>
      </c>
      <c r="D44" s="179">
        <v>45200</v>
      </c>
      <c r="E44" s="137">
        <v>1000000</v>
      </c>
      <c r="F44" s="138">
        <v>13.5059</v>
      </c>
      <c r="G44" s="138">
        <v>13.5069</v>
      </c>
      <c r="H44" s="137">
        <v>1000000</v>
      </c>
      <c r="I44" s="137">
        <v>877034001</v>
      </c>
      <c r="J44" s="138">
        <v>100</v>
      </c>
    </row>
    <row r="45" spans="2:10">
      <c r="B45" s="179">
        <v>44819</v>
      </c>
      <c r="C45" s="179">
        <v>44823</v>
      </c>
      <c r="D45" s="179">
        <v>45200</v>
      </c>
      <c r="E45" s="137">
        <v>250000</v>
      </c>
      <c r="F45" s="138">
        <v>13.5059</v>
      </c>
      <c r="G45" s="138">
        <v>13.5059</v>
      </c>
      <c r="H45" s="137">
        <v>80000</v>
      </c>
      <c r="I45" s="137">
        <v>70198031.359999999</v>
      </c>
      <c r="J45" s="138">
        <v>32</v>
      </c>
    </row>
    <row r="46" spans="2:10">
      <c r="B46" s="179">
        <v>44833</v>
      </c>
      <c r="C46" s="179">
        <v>44834</v>
      </c>
      <c r="D46" s="180">
        <v>45200</v>
      </c>
      <c r="E46" s="137">
        <v>1000000</v>
      </c>
      <c r="F46" s="138">
        <v>13.279400000000001</v>
      </c>
      <c r="G46" s="138">
        <v>13.282400000000001</v>
      </c>
      <c r="H46" s="137">
        <v>1000000</v>
      </c>
      <c r="I46" s="137">
        <v>883209325.39999998</v>
      </c>
      <c r="J46" s="138">
        <v>100</v>
      </c>
    </row>
    <row r="47" spans="2:10">
      <c r="B47" s="179" t="s">
        <v>30</v>
      </c>
      <c r="C47" s="181" t="s">
        <v>30</v>
      </c>
      <c r="D47" s="181" t="s">
        <v>30</v>
      </c>
      <c r="E47" s="137" t="s">
        <v>30</v>
      </c>
      <c r="F47" s="138" t="s">
        <v>30</v>
      </c>
      <c r="G47" s="138" t="s">
        <v>30</v>
      </c>
      <c r="H47" s="137" t="s">
        <v>30</v>
      </c>
      <c r="I47" s="137" t="s">
        <v>30</v>
      </c>
      <c r="J47" s="138" t="s">
        <v>30</v>
      </c>
    </row>
    <row r="48" spans="2:10">
      <c r="B48" s="107" t="s">
        <v>11</v>
      </c>
      <c r="C48" s="164" t="s">
        <v>30</v>
      </c>
      <c r="D48" s="164"/>
      <c r="E48" s="109">
        <v>7737500</v>
      </c>
      <c r="F48" s="110" t="s">
        <v>30</v>
      </c>
      <c r="G48" s="110" t="s">
        <v>30</v>
      </c>
      <c r="H48" s="109">
        <v>6950672</v>
      </c>
      <c r="I48" s="109">
        <v>28168191968.119995</v>
      </c>
      <c r="J48" s="110">
        <v>89.830978998384495</v>
      </c>
    </row>
    <row r="49" spans="2:10">
      <c r="B49" s="177" t="s">
        <v>30</v>
      </c>
      <c r="C49" s="178" t="s">
        <v>30</v>
      </c>
      <c r="D49" s="177">
        <v>45792</v>
      </c>
      <c r="E49" s="132">
        <v>1250000</v>
      </c>
      <c r="F49" s="103">
        <v>6.1798640233120627</v>
      </c>
      <c r="G49" s="103">
        <v>6.1798640233120627</v>
      </c>
      <c r="H49" s="132">
        <v>1158326</v>
      </c>
      <c r="I49" s="132">
        <v>4660091355.1499996</v>
      </c>
      <c r="J49" s="133">
        <v>92.666079999999994</v>
      </c>
    </row>
    <row r="50" spans="2:10">
      <c r="B50" s="179">
        <v>44810</v>
      </c>
      <c r="C50" s="179">
        <v>44812</v>
      </c>
      <c r="D50" s="179">
        <v>45792</v>
      </c>
      <c r="E50" s="137">
        <v>625000</v>
      </c>
      <c r="F50" s="138">
        <v>6.25</v>
      </c>
      <c r="G50" s="138">
        <v>6.25</v>
      </c>
      <c r="H50" s="137">
        <v>618326</v>
      </c>
      <c r="I50" s="137">
        <v>2482609285.54</v>
      </c>
      <c r="J50" s="138">
        <v>98.932159999999996</v>
      </c>
    </row>
    <row r="51" spans="2:10">
      <c r="B51" s="179">
        <v>44824</v>
      </c>
      <c r="C51" s="179">
        <v>44825</v>
      </c>
      <c r="D51" s="180">
        <v>45792</v>
      </c>
      <c r="E51" s="137">
        <v>625000</v>
      </c>
      <c r="F51" s="138">
        <v>6.0998999999999999</v>
      </c>
      <c r="G51" s="138">
        <v>6.0998999999999999</v>
      </c>
      <c r="H51" s="137">
        <v>540000</v>
      </c>
      <c r="I51" s="137">
        <v>2177482069.6100001</v>
      </c>
      <c r="J51" s="138">
        <v>86.4</v>
      </c>
    </row>
    <row r="52" spans="2:10">
      <c r="B52" s="179" t="s">
        <v>30</v>
      </c>
      <c r="C52" s="181" t="s">
        <v>30</v>
      </c>
      <c r="D52" s="181" t="s">
        <v>30</v>
      </c>
      <c r="E52" s="137" t="s">
        <v>30</v>
      </c>
      <c r="F52" s="138" t="s">
        <v>30</v>
      </c>
      <c r="G52" s="138" t="s">
        <v>30</v>
      </c>
      <c r="H52" s="137" t="s">
        <v>30</v>
      </c>
      <c r="I52" s="137" t="s">
        <v>30</v>
      </c>
      <c r="J52" s="138" t="s">
        <v>30</v>
      </c>
    </row>
    <row r="53" spans="2:10">
      <c r="B53" s="177" t="s">
        <v>30</v>
      </c>
      <c r="C53" s="178" t="s">
        <v>30</v>
      </c>
      <c r="D53" s="177">
        <v>49444</v>
      </c>
      <c r="E53" s="132">
        <v>1600000</v>
      </c>
      <c r="F53" s="103">
        <v>5.8712145596000651</v>
      </c>
      <c r="G53" s="103">
        <v>5.8712145596000651</v>
      </c>
      <c r="H53" s="132">
        <v>1384402</v>
      </c>
      <c r="I53" s="132">
        <v>5662293941.7600002</v>
      </c>
      <c r="J53" s="133">
        <v>86.525125000000003</v>
      </c>
    </row>
    <row r="54" spans="2:10">
      <c r="B54" s="179">
        <v>44803</v>
      </c>
      <c r="C54" s="179">
        <v>44805</v>
      </c>
      <c r="D54" s="179">
        <v>49444</v>
      </c>
      <c r="E54" s="137">
        <v>37500</v>
      </c>
      <c r="F54" s="138">
        <v>5.9187000000000003</v>
      </c>
      <c r="G54" s="138">
        <v>5.9187000000000003</v>
      </c>
      <c r="H54" s="137">
        <v>9410</v>
      </c>
      <c r="I54" s="137">
        <v>38294849.859999999</v>
      </c>
      <c r="J54" s="138">
        <v>25.093333333333334</v>
      </c>
    </row>
    <row r="55" spans="2:10">
      <c r="B55" s="179">
        <v>44817</v>
      </c>
      <c r="C55" s="179">
        <v>44818</v>
      </c>
      <c r="D55" s="179">
        <v>49444</v>
      </c>
      <c r="E55" s="137">
        <v>500000</v>
      </c>
      <c r="F55" s="138">
        <v>5.9264000000000001</v>
      </c>
      <c r="G55" s="138">
        <v>5.9264000000000001</v>
      </c>
      <c r="H55" s="137">
        <v>500000</v>
      </c>
      <c r="I55" s="137">
        <v>2033779136.4400001</v>
      </c>
      <c r="J55" s="138">
        <v>100</v>
      </c>
    </row>
    <row r="56" spans="2:10">
      <c r="B56" s="179">
        <v>44817</v>
      </c>
      <c r="C56" s="179">
        <v>44819</v>
      </c>
      <c r="D56" s="179">
        <v>49444</v>
      </c>
      <c r="E56" s="137">
        <v>125000</v>
      </c>
      <c r="F56" s="138">
        <v>5.9264000000000001</v>
      </c>
      <c r="G56" s="138">
        <v>5.9264000000000001</v>
      </c>
      <c r="H56" s="137">
        <v>124992</v>
      </c>
      <c r="I56" s="137">
        <v>508469565.47000003</v>
      </c>
      <c r="J56" s="138">
        <v>99.993600000000001</v>
      </c>
    </row>
    <row r="57" spans="2:10">
      <c r="B57" s="179">
        <v>44831</v>
      </c>
      <c r="C57" s="179">
        <v>44832</v>
      </c>
      <c r="D57" s="179">
        <v>49444</v>
      </c>
      <c r="E57" s="137">
        <v>750000</v>
      </c>
      <c r="F57" s="138">
        <v>5.8250999999999999</v>
      </c>
      <c r="G57" s="138">
        <v>5.8250999999999999</v>
      </c>
      <c r="H57" s="137">
        <v>750000</v>
      </c>
      <c r="I57" s="137">
        <v>3081750389.9899998</v>
      </c>
      <c r="J57" s="138">
        <v>100</v>
      </c>
    </row>
    <row r="58" spans="2:10">
      <c r="B58" s="179">
        <v>44831</v>
      </c>
      <c r="C58" s="179">
        <v>44833</v>
      </c>
      <c r="D58" s="180">
        <v>49444</v>
      </c>
      <c r="E58" s="137">
        <v>187500</v>
      </c>
      <c r="F58" s="138">
        <v>5.8250999999999999</v>
      </c>
      <c r="G58" s="138">
        <v>5.8250999999999999</v>
      </c>
      <c r="H58" s="137">
        <v>0</v>
      </c>
      <c r="I58" s="137">
        <v>0</v>
      </c>
      <c r="J58" s="138">
        <v>0</v>
      </c>
    </row>
    <row r="59" spans="2:10">
      <c r="B59" s="179" t="s">
        <v>30</v>
      </c>
      <c r="C59" s="181" t="s">
        <v>30</v>
      </c>
      <c r="D59" s="181" t="s">
        <v>30</v>
      </c>
      <c r="E59" s="137" t="s">
        <v>30</v>
      </c>
      <c r="F59" s="138" t="s">
        <v>30</v>
      </c>
      <c r="G59" s="138" t="s">
        <v>30</v>
      </c>
      <c r="H59" s="137" t="s">
        <v>30</v>
      </c>
      <c r="I59" s="137" t="s">
        <v>30</v>
      </c>
      <c r="J59" s="138" t="s">
        <v>30</v>
      </c>
    </row>
    <row r="60" spans="2:10">
      <c r="B60" s="177" t="s">
        <v>30</v>
      </c>
      <c r="C60" s="178" t="s">
        <v>30</v>
      </c>
      <c r="D60" s="177">
        <v>53097</v>
      </c>
      <c r="E60" s="132">
        <v>375000</v>
      </c>
      <c r="F60" s="103">
        <v>5.93797685058514</v>
      </c>
      <c r="G60" s="103">
        <v>5.93797685058514</v>
      </c>
      <c r="H60" s="132">
        <v>368144</v>
      </c>
      <c r="I60" s="132">
        <v>1500571858.9299998</v>
      </c>
      <c r="J60" s="133">
        <v>98.171733333333336</v>
      </c>
    </row>
    <row r="61" spans="2:10">
      <c r="B61" s="179">
        <v>44810</v>
      </c>
      <c r="C61" s="179">
        <v>44812</v>
      </c>
      <c r="D61" s="179">
        <v>53097</v>
      </c>
      <c r="E61" s="137">
        <v>150000</v>
      </c>
      <c r="F61" s="138">
        <v>5.9790000000000001</v>
      </c>
      <c r="G61" s="138">
        <v>5.9790000000000001</v>
      </c>
      <c r="H61" s="137">
        <v>145150</v>
      </c>
      <c r="I61" s="137">
        <v>588533824.09000003</v>
      </c>
      <c r="J61" s="138">
        <v>96.766666666666666</v>
      </c>
    </row>
    <row r="62" spans="2:10">
      <c r="B62" s="179">
        <v>44810</v>
      </c>
      <c r="C62" s="179">
        <v>44813</v>
      </c>
      <c r="D62" s="179">
        <v>53097</v>
      </c>
      <c r="E62" s="137">
        <v>37500</v>
      </c>
      <c r="F62" s="138">
        <v>5.9790000000000001</v>
      </c>
      <c r="G62" s="138">
        <v>5.9790000000000001</v>
      </c>
      <c r="H62" s="137">
        <v>37498</v>
      </c>
      <c r="I62" s="137">
        <v>152060459.81999999</v>
      </c>
      <c r="J62" s="138">
        <v>99.99466666666666</v>
      </c>
    </row>
    <row r="63" spans="2:10">
      <c r="B63" s="179">
        <v>44824</v>
      </c>
      <c r="C63" s="179">
        <v>44825</v>
      </c>
      <c r="D63" s="179">
        <v>53097</v>
      </c>
      <c r="E63" s="137">
        <v>150000</v>
      </c>
      <c r="F63" s="138">
        <v>5.8979999999999997</v>
      </c>
      <c r="G63" s="138">
        <v>5.8979999999999997</v>
      </c>
      <c r="H63" s="137">
        <v>150000</v>
      </c>
      <c r="I63" s="137">
        <v>614528397.88</v>
      </c>
      <c r="J63" s="138">
        <v>100</v>
      </c>
    </row>
    <row r="64" spans="2:10">
      <c r="B64" s="179">
        <v>44824</v>
      </c>
      <c r="C64" s="179">
        <v>44826</v>
      </c>
      <c r="D64" s="180">
        <v>53097</v>
      </c>
      <c r="E64" s="137">
        <v>37500</v>
      </c>
      <c r="F64" s="138">
        <v>5.8979999999999997</v>
      </c>
      <c r="G64" s="138">
        <v>5.8979999999999997</v>
      </c>
      <c r="H64" s="137">
        <v>35496</v>
      </c>
      <c r="I64" s="137">
        <v>145449177.13999999</v>
      </c>
      <c r="J64" s="138">
        <v>94.655999999999992</v>
      </c>
    </row>
    <row r="65" spans="2:10">
      <c r="B65" s="179" t="s">
        <v>30</v>
      </c>
      <c r="C65" s="181" t="s">
        <v>30</v>
      </c>
      <c r="D65" s="181" t="s">
        <v>30</v>
      </c>
      <c r="E65" s="137" t="s">
        <v>30</v>
      </c>
      <c r="F65" s="138" t="s">
        <v>30</v>
      </c>
      <c r="G65" s="138" t="s">
        <v>30</v>
      </c>
      <c r="H65" s="137" t="s">
        <v>30</v>
      </c>
      <c r="I65" s="137" t="s">
        <v>30</v>
      </c>
      <c r="J65" s="138" t="s">
        <v>30</v>
      </c>
    </row>
    <row r="66" spans="2:10">
      <c r="B66" s="177" t="s">
        <v>30</v>
      </c>
      <c r="C66" s="178" t="s">
        <v>30</v>
      </c>
      <c r="D66" s="177">
        <v>48441</v>
      </c>
      <c r="E66" s="132">
        <v>812500</v>
      </c>
      <c r="F66" s="103">
        <v>5.8843842502366135</v>
      </c>
      <c r="G66" s="103">
        <v>5.8843842502366135</v>
      </c>
      <c r="H66" s="132">
        <v>812490</v>
      </c>
      <c r="I66" s="132">
        <v>3262096967.21</v>
      </c>
      <c r="J66" s="133">
        <v>99.998769230769241</v>
      </c>
    </row>
    <row r="67" spans="2:10">
      <c r="B67" s="179">
        <v>44810</v>
      </c>
      <c r="C67" s="179">
        <v>44812</v>
      </c>
      <c r="D67" s="179">
        <v>48441</v>
      </c>
      <c r="E67" s="137">
        <v>500000</v>
      </c>
      <c r="F67" s="138">
        <v>5.9086999999999996</v>
      </c>
      <c r="G67" s="138">
        <v>5.9086999999999996</v>
      </c>
      <c r="H67" s="137">
        <v>500000</v>
      </c>
      <c r="I67" s="137">
        <v>2003577410.46</v>
      </c>
      <c r="J67" s="138">
        <v>100</v>
      </c>
    </row>
    <row r="68" spans="2:10">
      <c r="B68" s="179">
        <v>44810</v>
      </c>
      <c r="C68" s="179">
        <v>44813</v>
      </c>
      <c r="D68" s="179">
        <v>48441</v>
      </c>
      <c r="E68" s="137">
        <v>125000</v>
      </c>
      <c r="F68" s="138">
        <v>5.9086999999999996</v>
      </c>
      <c r="G68" s="138">
        <v>5.9086999999999996</v>
      </c>
      <c r="H68" s="137">
        <v>124992</v>
      </c>
      <c r="I68" s="137">
        <v>500923247.69</v>
      </c>
      <c r="J68" s="138">
        <v>99.993600000000001</v>
      </c>
    </row>
    <row r="69" spans="2:10">
      <c r="B69" s="179">
        <v>44824</v>
      </c>
      <c r="C69" s="179">
        <v>44825</v>
      </c>
      <c r="D69" s="179">
        <v>48441</v>
      </c>
      <c r="E69" s="137">
        <v>150000</v>
      </c>
      <c r="F69" s="138">
        <v>5.8040000000000003</v>
      </c>
      <c r="G69" s="138">
        <v>5.8040000000000003</v>
      </c>
      <c r="H69" s="137">
        <v>150000</v>
      </c>
      <c r="I69" s="137">
        <v>606061306.88999999</v>
      </c>
      <c r="J69" s="138">
        <v>100</v>
      </c>
    </row>
    <row r="70" spans="2:10">
      <c r="B70" s="179">
        <v>44824</v>
      </c>
      <c r="C70" s="179">
        <v>44826</v>
      </c>
      <c r="D70" s="180">
        <v>48441</v>
      </c>
      <c r="E70" s="137">
        <v>37500</v>
      </c>
      <c r="F70" s="138">
        <v>5.8040000000000003</v>
      </c>
      <c r="G70" s="138">
        <v>5.8040000000000003</v>
      </c>
      <c r="H70" s="137">
        <v>37498</v>
      </c>
      <c r="I70" s="137">
        <v>151535002.16999999</v>
      </c>
      <c r="J70" s="138">
        <v>99.99466666666666</v>
      </c>
    </row>
    <row r="71" spans="2:10">
      <c r="B71" s="179" t="s">
        <v>30</v>
      </c>
      <c r="C71" s="181" t="s">
        <v>30</v>
      </c>
      <c r="D71" s="181" t="s">
        <v>30</v>
      </c>
      <c r="E71" s="137" t="s">
        <v>30</v>
      </c>
      <c r="F71" s="138" t="s">
        <v>30</v>
      </c>
      <c r="G71" s="138" t="s">
        <v>30</v>
      </c>
      <c r="H71" s="137" t="s">
        <v>30</v>
      </c>
      <c r="I71" s="137" t="s">
        <v>30</v>
      </c>
      <c r="J71" s="138" t="s">
        <v>30</v>
      </c>
    </row>
    <row r="72" spans="2:10">
      <c r="B72" s="177" t="s">
        <v>30</v>
      </c>
      <c r="C72" s="178" t="s">
        <v>30</v>
      </c>
      <c r="D72" s="177">
        <v>46522</v>
      </c>
      <c r="E72" s="132">
        <v>2812500</v>
      </c>
      <c r="F72" s="103">
        <v>5.816895009251331</v>
      </c>
      <c r="G72" s="103">
        <v>5.816895009251331</v>
      </c>
      <c r="H72" s="132">
        <v>2391931</v>
      </c>
      <c r="I72" s="132">
        <v>9735253679.6699982</v>
      </c>
      <c r="J72" s="133">
        <v>85.046435555555561</v>
      </c>
    </row>
    <row r="73" spans="2:10">
      <c r="B73" s="179">
        <v>44817</v>
      </c>
      <c r="C73" s="179">
        <v>44818</v>
      </c>
      <c r="D73" s="179">
        <v>46522</v>
      </c>
      <c r="E73" s="137">
        <v>1250000</v>
      </c>
      <c r="F73" s="138">
        <v>5.843</v>
      </c>
      <c r="G73" s="138">
        <v>5.843</v>
      </c>
      <c r="H73" s="137">
        <v>1127452</v>
      </c>
      <c r="I73" s="137">
        <v>4580310327.8699999</v>
      </c>
      <c r="J73" s="138">
        <v>90.196160000000006</v>
      </c>
    </row>
    <row r="74" spans="2:10">
      <c r="B74" s="179">
        <v>44831</v>
      </c>
      <c r="C74" s="179">
        <v>44832</v>
      </c>
      <c r="D74" s="180">
        <v>46522</v>
      </c>
      <c r="E74" s="137">
        <v>1562500</v>
      </c>
      <c r="F74" s="138">
        <v>5.7937000000000012</v>
      </c>
      <c r="G74" s="138">
        <v>5.7937000000000012</v>
      </c>
      <c r="H74" s="137">
        <v>1264479</v>
      </c>
      <c r="I74" s="137">
        <v>5154943351.7999992</v>
      </c>
      <c r="J74" s="138">
        <v>80.926655999999994</v>
      </c>
    </row>
    <row r="75" spans="2:10">
      <c r="B75" s="179" t="s">
        <v>30</v>
      </c>
      <c r="C75" s="181" t="s">
        <v>30</v>
      </c>
      <c r="D75" s="181" t="s">
        <v>30</v>
      </c>
      <c r="E75" s="137" t="s">
        <v>30</v>
      </c>
      <c r="F75" s="138" t="s">
        <v>30</v>
      </c>
      <c r="G75" s="138" t="s">
        <v>30</v>
      </c>
      <c r="H75" s="137" t="s">
        <v>30</v>
      </c>
      <c r="I75" s="137" t="s">
        <v>30</v>
      </c>
      <c r="J75" s="138" t="s">
        <v>30</v>
      </c>
    </row>
    <row r="76" spans="2:10">
      <c r="B76" s="177" t="s">
        <v>30</v>
      </c>
      <c r="C76" s="178" t="s">
        <v>30</v>
      </c>
      <c r="D76" s="177">
        <v>58668</v>
      </c>
      <c r="E76" s="132">
        <v>887500</v>
      </c>
      <c r="F76" s="103">
        <v>5.9668594251715401</v>
      </c>
      <c r="G76" s="103">
        <v>5.9668594251715401</v>
      </c>
      <c r="H76" s="132">
        <v>835379</v>
      </c>
      <c r="I76" s="132">
        <v>3347884165.3999996</v>
      </c>
      <c r="J76" s="133">
        <v>94.127211267605631</v>
      </c>
    </row>
    <row r="77" spans="2:10">
      <c r="B77" s="179">
        <v>44803</v>
      </c>
      <c r="C77" s="179">
        <v>44805</v>
      </c>
      <c r="D77" s="179">
        <v>58668</v>
      </c>
      <c r="E77" s="137">
        <v>75000</v>
      </c>
      <c r="F77" s="138">
        <v>6.0099</v>
      </c>
      <c r="G77" s="138">
        <v>6.0099</v>
      </c>
      <c r="H77" s="137">
        <v>60385</v>
      </c>
      <c r="I77" s="137">
        <v>240377343.25</v>
      </c>
      <c r="J77" s="138">
        <v>80.513333333333335</v>
      </c>
    </row>
    <row r="78" spans="2:10">
      <c r="B78" s="179">
        <v>44817</v>
      </c>
      <c r="C78" s="179">
        <v>44818</v>
      </c>
      <c r="D78" s="179">
        <v>58668</v>
      </c>
      <c r="E78" s="137">
        <v>500000</v>
      </c>
      <c r="F78" s="138">
        <v>5.9863999999999997</v>
      </c>
      <c r="G78" s="138">
        <v>5.9863999999999997</v>
      </c>
      <c r="H78" s="137">
        <v>500000</v>
      </c>
      <c r="I78" s="137">
        <v>1997535781.48</v>
      </c>
      <c r="J78" s="138">
        <v>100</v>
      </c>
    </row>
    <row r="79" spans="2:10">
      <c r="B79" s="179">
        <v>44817</v>
      </c>
      <c r="C79" s="179">
        <v>44819</v>
      </c>
      <c r="D79" s="179">
        <v>58668</v>
      </c>
      <c r="E79" s="137">
        <v>125000</v>
      </c>
      <c r="F79" s="138">
        <v>5.9863999999999997</v>
      </c>
      <c r="G79" s="138">
        <v>5.9863999999999997</v>
      </c>
      <c r="H79" s="137">
        <v>124994</v>
      </c>
      <c r="I79" s="137">
        <v>499417358.38999999</v>
      </c>
      <c r="J79" s="138">
        <v>99.995199999999997</v>
      </c>
    </row>
    <row r="80" spans="2:10">
      <c r="B80" s="179">
        <v>44831</v>
      </c>
      <c r="C80" s="179">
        <v>44832</v>
      </c>
      <c r="D80" s="179">
        <v>58668</v>
      </c>
      <c r="E80" s="137">
        <v>150000</v>
      </c>
      <c r="F80" s="138">
        <v>5.87</v>
      </c>
      <c r="G80" s="138">
        <v>5.87</v>
      </c>
      <c r="H80" s="137">
        <v>150000</v>
      </c>
      <c r="I80" s="137">
        <v>610553682.27999997</v>
      </c>
      <c r="J80" s="138">
        <v>100</v>
      </c>
    </row>
    <row r="81" spans="2:10">
      <c r="B81" s="179">
        <v>44831</v>
      </c>
      <c r="C81" s="179">
        <v>44833</v>
      </c>
      <c r="D81" s="180">
        <v>58668</v>
      </c>
      <c r="E81" s="137">
        <v>37500</v>
      </c>
      <c r="F81" s="138">
        <v>5.87</v>
      </c>
      <c r="G81" s="138">
        <v>5.87</v>
      </c>
      <c r="H81" s="137">
        <v>0</v>
      </c>
      <c r="I81" s="137">
        <v>0</v>
      </c>
      <c r="J81" s="138">
        <v>0</v>
      </c>
    </row>
    <row r="82" spans="2:10">
      <c r="B82" s="179" t="s">
        <v>30</v>
      </c>
      <c r="C82" s="181" t="s">
        <v>30</v>
      </c>
      <c r="D82" s="181" t="s">
        <v>30</v>
      </c>
      <c r="E82" s="137" t="s">
        <v>30</v>
      </c>
      <c r="F82" s="138" t="s">
        <v>30</v>
      </c>
      <c r="G82" s="138" t="s">
        <v>30</v>
      </c>
      <c r="H82" s="137" t="s">
        <v>30</v>
      </c>
      <c r="I82" s="137" t="s">
        <v>30</v>
      </c>
      <c r="J82" s="138" t="s">
        <v>30</v>
      </c>
    </row>
    <row r="83" spans="2:10">
      <c r="B83" s="107" t="s">
        <v>12</v>
      </c>
      <c r="C83" s="164" t="s">
        <v>30</v>
      </c>
      <c r="D83" s="164"/>
      <c r="E83" s="109">
        <v>3250000</v>
      </c>
      <c r="F83" s="110" t="s">
        <v>30</v>
      </c>
      <c r="G83" s="110" t="s">
        <v>30</v>
      </c>
      <c r="H83" s="109">
        <v>2397254</v>
      </c>
      <c r="I83" s="109">
        <v>2191655565.5999999</v>
      </c>
      <c r="J83" s="110">
        <v>73.761661538461539</v>
      </c>
    </row>
    <row r="84" spans="2:10">
      <c r="B84" s="177" t="s">
        <v>30</v>
      </c>
      <c r="C84" s="178" t="s">
        <v>30</v>
      </c>
      <c r="D84" s="177">
        <v>47119</v>
      </c>
      <c r="E84" s="132">
        <v>787500</v>
      </c>
      <c r="F84" s="103">
        <v>11.950265792548537</v>
      </c>
      <c r="G84" s="103">
        <v>11.951484212402622</v>
      </c>
      <c r="H84" s="132">
        <v>293900</v>
      </c>
      <c r="I84" s="132">
        <v>276273430.14999998</v>
      </c>
      <c r="J84" s="133">
        <v>37.320634920634923</v>
      </c>
    </row>
    <row r="85" spans="2:10">
      <c r="B85" s="179">
        <v>44805</v>
      </c>
      <c r="C85" s="179">
        <v>44806</v>
      </c>
      <c r="D85" s="179">
        <v>47119</v>
      </c>
      <c r="E85" s="137">
        <v>150000</v>
      </c>
      <c r="F85" s="138">
        <v>12.1088</v>
      </c>
      <c r="G85" s="138">
        <v>12.1088</v>
      </c>
      <c r="H85" s="137">
        <v>50000</v>
      </c>
      <c r="I85" s="137">
        <v>46553978.25</v>
      </c>
      <c r="J85" s="138">
        <v>33.333333333333329</v>
      </c>
    </row>
    <row r="86" spans="2:10">
      <c r="B86" s="179">
        <v>44812</v>
      </c>
      <c r="C86" s="179">
        <v>44813</v>
      </c>
      <c r="D86" s="179">
        <v>47119</v>
      </c>
      <c r="E86" s="137">
        <v>150000</v>
      </c>
      <c r="F86" s="138">
        <v>11.8386</v>
      </c>
      <c r="G86" s="138">
        <v>11.838900000000001</v>
      </c>
      <c r="H86" s="137">
        <v>109100</v>
      </c>
      <c r="I86" s="137">
        <v>102919738.52</v>
      </c>
      <c r="J86" s="138">
        <v>72.733333333333334</v>
      </c>
    </row>
    <row r="87" spans="2:10">
      <c r="B87" s="179">
        <v>44812</v>
      </c>
      <c r="C87" s="179">
        <v>44816</v>
      </c>
      <c r="D87" s="179">
        <v>47119</v>
      </c>
      <c r="E87" s="137">
        <v>37500</v>
      </c>
      <c r="F87" s="138">
        <v>11.8386</v>
      </c>
      <c r="G87" s="138">
        <v>11.8386</v>
      </c>
      <c r="H87" s="137">
        <v>25500</v>
      </c>
      <c r="I87" s="137">
        <v>24066233.920000002</v>
      </c>
      <c r="J87" s="138">
        <v>68</v>
      </c>
    </row>
    <row r="88" spans="2:10">
      <c r="B88" s="179">
        <v>44819</v>
      </c>
      <c r="C88" s="179">
        <v>44820</v>
      </c>
      <c r="D88" s="179">
        <v>47119</v>
      </c>
      <c r="E88" s="137">
        <v>150000</v>
      </c>
      <c r="F88" s="138">
        <v>12.0435</v>
      </c>
      <c r="G88" s="138">
        <v>12.048999999999999</v>
      </c>
      <c r="H88" s="137">
        <v>59300</v>
      </c>
      <c r="I88" s="137">
        <v>55589292.890000001</v>
      </c>
      <c r="J88" s="138">
        <v>39.533333333333331</v>
      </c>
    </row>
    <row r="89" spans="2:10">
      <c r="B89" s="179">
        <v>44826</v>
      </c>
      <c r="C89" s="179">
        <v>44827</v>
      </c>
      <c r="D89" s="179">
        <v>47119</v>
      </c>
      <c r="E89" s="137">
        <v>150000</v>
      </c>
      <c r="F89" s="138">
        <v>11.7349</v>
      </c>
      <c r="G89" s="138">
        <v>11.7349</v>
      </c>
      <c r="H89" s="137">
        <v>25000</v>
      </c>
      <c r="I89" s="137">
        <v>23790986.870000001</v>
      </c>
      <c r="J89" s="138">
        <v>16.666666666666664</v>
      </c>
    </row>
    <row r="90" spans="2:10">
      <c r="B90" s="179">
        <v>44833</v>
      </c>
      <c r="C90" s="179">
        <v>44834</v>
      </c>
      <c r="D90" s="180">
        <v>47119</v>
      </c>
      <c r="E90" s="137">
        <v>150000</v>
      </c>
      <c r="F90" s="138">
        <v>12.238899999999999</v>
      </c>
      <c r="G90" s="138">
        <v>12.238899999999999</v>
      </c>
      <c r="H90" s="137">
        <v>25000</v>
      </c>
      <c r="I90" s="137">
        <v>23353199.699999999</v>
      </c>
      <c r="J90" s="138">
        <v>16.666666666666664</v>
      </c>
    </row>
    <row r="91" spans="2:10">
      <c r="B91" s="179" t="s">
        <v>30</v>
      </c>
      <c r="C91" s="181" t="s">
        <v>30</v>
      </c>
      <c r="D91" s="181" t="s">
        <v>30</v>
      </c>
      <c r="E91" s="137" t="s">
        <v>30</v>
      </c>
      <c r="F91" s="138" t="s">
        <v>30</v>
      </c>
      <c r="G91" s="138" t="s">
        <v>30</v>
      </c>
      <c r="H91" s="137" t="s">
        <v>30</v>
      </c>
      <c r="I91" s="137" t="s">
        <v>30</v>
      </c>
      <c r="J91" s="138" t="s">
        <v>30</v>
      </c>
    </row>
    <row r="92" spans="2:10">
      <c r="B92" s="177" t="s">
        <v>30</v>
      </c>
      <c r="C92" s="178" t="s">
        <v>30</v>
      </c>
      <c r="D92" s="177">
        <v>48580</v>
      </c>
      <c r="E92" s="132">
        <v>2462500</v>
      </c>
      <c r="F92" s="103">
        <v>11.981289839290845</v>
      </c>
      <c r="G92" s="103">
        <v>11.985702341276625</v>
      </c>
      <c r="H92" s="132">
        <v>2103354</v>
      </c>
      <c r="I92" s="132">
        <v>1915382135.4499998</v>
      </c>
      <c r="J92" s="133">
        <v>85.415390862944164</v>
      </c>
    </row>
    <row r="93" spans="2:10">
      <c r="B93" s="179">
        <v>44805</v>
      </c>
      <c r="C93" s="179">
        <v>44806</v>
      </c>
      <c r="D93" s="179">
        <v>48580</v>
      </c>
      <c r="E93" s="137">
        <v>300000</v>
      </c>
      <c r="F93" s="138">
        <v>12.2239</v>
      </c>
      <c r="G93" s="138">
        <v>12.238899999999999</v>
      </c>
      <c r="H93" s="137">
        <v>300000</v>
      </c>
      <c r="I93" s="137">
        <v>268503230.17000002</v>
      </c>
      <c r="J93" s="138">
        <v>100</v>
      </c>
    </row>
    <row r="94" spans="2:10">
      <c r="B94" s="179">
        <v>44805</v>
      </c>
      <c r="C94" s="179">
        <v>44809</v>
      </c>
      <c r="D94" s="179">
        <v>48580</v>
      </c>
      <c r="E94" s="137">
        <v>75000</v>
      </c>
      <c r="F94" s="138">
        <v>12.2239</v>
      </c>
      <c r="G94" s="138">
        <v>12.2239</v>
      </c>
      <c r="H94" s="137">
        <v>75000</v>
      </c>
      <c r="I94" s="137">
        <v>67156569.569999993</v>
      </c>
      <c r="J94" s="138">
        <v>100</v>
      </c>
    </row>
    <row r="95" spans="2:10">
      <c r="B95" s="179">
        <v>44812</v>
      </c>
      <c r="C95" s="179">
        <v>44813</v>
      </c>
      <c r="D95" s="179">
        <v>48580</v>
      </c>
      <c r="E95" s="137">
        <v>500000</v>
      </c>
      <c r="F95" s="138">
        <v>11.91</v>
      </c>
      <c r="G95" s="138">
        <v>11.917999999999999</v>
      </c>
      <c r="H95" s="137">
        <v>500000</v>
      </c>
      <c r="I95" s="137">
        <v>456350317.08999997</v>
      </c>
      <c r="J95" s="138">
        <v>100</v>
      </c>
    </row>
    <row r="96" spans="2:10">
      <c r="B96" s="179">
        <v>44812</v>
      </c>
      <c r="C96" s="179">
        <v>44816</v>
      </c>
      <c r="D96" s="179">
        <v>48580</v>
      </c>
      <c r="E96" s="137">
        <v>125000</v>
      </c>
      <c r="F96" s="138">
        <v>11.91</v>
      </c>
      <c r="G96" s="138">
        <v>11.91</v>
      </c>
      <c r="H96" s="137">
        <v>124994</v>
      </c>
      <c r="I96" s="137">
        <v>114133050.81</v>
      </c>
      <c r="J96" s="138">
        <v>99.995199999999997</v>
      </c>
    </row>
    <row r="97" spans="2:11">
      <c r="B97" s="179">
        <v>44819</v>
      </c>
      <c r="C97" s="179">
        <v>44820</v>
      </c>
      <c r="D97" s="179">
        <v>48580</v>
      </c>
      <c r="E97" s="137">
        <v>300000</v>
      </c>
      <c r="F97" s="138">
        <v>12.1373</v>
      </c>
      <c r="G97" s="138">
        <v>12.1389</v>
      </c>
      <c r="H97" s="137">
        <v>300000</v>
      </c>
      <c r="I97" s="137">
        <v>270925489.60000002</v>
      </c>
      <c r="J97" s="138">
        <v>100</v>
      </c>
    </row>
    <row r="98" spans="2:11">
      <c r="B98" s="179">
        <v>44819</v>
      </c>
      <c r="C98" s="179">
        <v>44823</v>
      </c>
      <c r="D98" s="179">
        <v>48580</v>
      </c>
      <c r="E98" s="137">
        <v>75000</v>
      </c>
      <c r="F98" s="138">
        <v>12.1373</v>
      </c>
      <c r="G98" s="138">
        <v>12.1373</v>
      </c>
      <c r="H98" s="137">
        <v>0</v>
      </c>
      <c r="I98" s="137">
        <v>0</v>
      </c>
      <c r="J98" s="138">
        <v>0</v>
      </c>
    </row>
    <row r="99" spans="2:11">
      <c r="B99" s="179">
        <v>44826</v>
      </c>
      <c r="C99" s="179">
        <v>44827</v>
      </c>
      <c r="D99" s="179">
        <v>48580</v>
      </c>
      <c r="E99" s="137">
        <v>750000</v>
      </c>
      <c r="F99" s="138">
        <v>11.8428</v>
      </c>
      <c r="G99" s="138">
        <v>11.8429</v>
      </c>
      <c r="H99" s="137">
        <v>750000</v>
      </c>
      <c r="I99" s="137">
        <v>690202348.64999998</v>
      </c>
      <c r="J99" s="138">
        <v>100</v>
      </c>
    </row>
    <row r="100" spans="2:11">
      <c r="B100" s="179">
        <v>44826</v>
      </c>
      <c r="C100" s="179">
        <v>44830</v>
      </c>
      <c r="D100" s="179">
        <v>48580</v>
      </c>
      <c r="E100" s="137">
        <v>187500</v>
      </c>
      <c r="F100" s="138">
        <v>11.8428</v>
      </c>
      <c r="G100" s="138">
        <v>11.8428</v>
      </c>
      <c r="H100" s="137">
        <v>8360</v>
      </c>
      <c r="I100" s="137">
        <v>7696880.5</v>
      </c>
      <c r="J100" s="138">
        <v>4.4586666666666659</v>
      </c>
    </row>
    <row r="101" spans="2:11">
      <c r="B101" s="179">
        <v>44833</v>
      </c>
      <c r="C101" s="182">
        <v>44834</v>
      </c>
      <c r="D101" s="180">
        <v>48580</v>
      </c>
      <c r="E101" s="137">
        <v>150000</v>
      </c>
      <c r="F101" s="138">
        <v>12.318300000000001</v>
      </c>
      <c r="G101" s="138">
        <v>12.324999999999999</v>
      </c>
      <c r="H101" s="137">
        <v>45000</v>
      </c>
      <c r="I101" s="137">
        <v>40414249.060000002</v>
      </c>
      <c r="J101" s="138">
        <v>30</v>
      </c>
    </row>
    <row r="102" spans="2:11">
      <c r="B102" s="174" t="s">
        <v>30</v>
      </c>
      <c r="C102" s="174" t="s">
        <v>30</v>
      </c>
      <c r="D102" s="174" t="s">
        <v>30</v>
      </c>
      <c r="E102" s="153" t="s">
        <v>30</v>
      </c>
      <c r="F102" s="154" t="s">
        <v>30</v>
      </c>
      <c r="G102" s="154" t="s">
        <v>30</v>
      </c>
      <c r="H102" s="153" t="s">
        <v>30</v>
      </c>
      <c r="I102" s="153" t="s">
        <v>30</v>
      </c>
      <c r="J102" s="154" t="s">
        <v>30</v>
      </c>
    </row>
    <row r="103" spans="2:11">
      <c r="B103" s="145" t="s">
        <v>31</v>
      </c>
      <c r="C103" s="168" t="s">
        <v>30</v>
      </c>
      <c r="D103" s="168"/>
      <c r="E103" s="142">
        <v>82550000</v>
      </c>
      <c r="F103" s="142"/>
      <c r="G103" s="142"/>
      <c r="H103" s="142">
        <v>74832269</v>
      </c>
      <c r="I103" s="142">
        <v>106639848388.34</v>
      </c>
      <c r="J103" s="142">
        <v>90.650840702604484</v>
      </c>
    </row>
    <row r="104" spans="2:11">
      <c r="B104" s="9"/>
      <c r="C104" s="9"/>
      <c r="D104" s="9"/>
      <c r="E104"/>
      <c r="F104"/>
      <c r="G104"/>
      <c r="H104"/>
      <c r="I104"/>
      <c r="J104"/>
      <c r="K104"/>
    </row>
    <row r="105" spans="2:11">
      <c r="B105" s="9"/>
      <c r="C105" s="9"/>
      <c r="D105" s="9"/>
      <c r="E105"/>
      <c r="F105"/>
      <c r="G105"/>
      <c r="H105"/>
      <c r="I105"/>
      <c r="J105"/>
      <c r="K105"/>
    </row>
    <row r="106" spans="2:11">
      <c r="B106" s="9"/>
      <c r="C106" s="9"/>
      <c r="D106" s="9"/>
      <c r="E106"/>
      <c r="F106"/>
      <c r="G106"/>
      <c r="H106"/>
      <c r="I106"/>
      <c r="J106"/>
      <c r="K106"/>
    </row>
    <row r="107" spans="2:11">
      <c r="B107" s="9"/>
      <c r="C107" s="9"/>
      <c r="D107" s="9"/>
      <c r="E107"/>
      <c r="F107"/>
      <c r="G107"/>
      <c r="H107"/>
      <c r="I107"/>
      <c r="J107"/>
      <c r="K107"/>
    </row>
    <row r="108" spans="2:11">
      <c r="B108" s="9"/>
      <c r="C108" s="9"/>
      <c r="D108" s="9"/>
      <c r="E108"/>
      <c r="F108"/>
      <c r="G108"/>
      <c r="H108"/>
      <c r="I108"/>
      <c r="J108"/>
      <c r="K108"/>
    </row>
    <row r="109" spans="2:11">
      <c r="B109" s="9"/>
      <c r="C109" s="9"/>
      <c r="D109" s="9"/>
      <c r="E109"/>
      <c r="F109"/>
      <c r="G109"/>
      <c r="H109"/>
      <c r="I109"/>
      <c r="J109"/>
      <c r="K109"/>
    </row>
    <row r="110" spans="2:11">
      <c r="B110" s="9"/>
      <c r="C110" s="9"/>
      <c r="D110" s="9"/>
      <c r="E110"/>
      <c r="F110"/>
      <c r="G110"/>
      <c r="H110"/>
      <c r="I110"/>
      <c r="J110"/>
      <c r="K110"/>
    </row>
    <row r="111" spans="2:11">
      <c r="B111" s="9"/>
      <c r="C111" s="9"/>
      <c r="D111" s="9"/>
      <c r="E111"/>
      <c r="F111"/>
      <c r="G111"/>
      <c r="H111"/>
      <c r="I111"/>
      <c r="J111"/>
      <c r="K111"/>
    </row>
    <row r="112" spans="2:11">
      <c r="B112" s="9"/>
      <c r="C112" s="9"/>
      <c r="D112" s="9"/>
      <c r="E112"/>
      <c r="F112"/>
      <c r="G112"/>
      <c r="H112"/>
      <c r="I112"/>
      <c r="J112"/>
      <c r="K112"/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33"/>
  <dimension ref="B1:K112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5703125" style="83" bestFit="1" customWidth="1"/>
    <col min="5" max="5" width="13.85546875" style="82" bestFit="1" customWidth="1"/>
    <col min="6" max="6" width="12.140625" style="82" bestFit="1" customWidth="1"/>
    <col min="7" max="7" width="13.85546875" style="82" bestFit="1" customWidth="1"/>
    <col min="8" max="8" width="13" style="82" bestFit="1" customWidth="1"/>
    <col min="9" max="9" width="17.7109375" style="82" bestFit="1" customWidth="1"/>
    <col min="10" max="10" width="17.85546875" style="82" bestFit="1" customWidth="1"/>
    <col min="11" max="16384" width="9.140625" style="82"/>
  </cols>
  <sheetData>
    <row r="1" spans="2:10">
      <c r="B1" s="81" t="s">
        <v>47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7" t="s">
        <v>9</v>
      </c>
      <c r="C5" s="164" t="s">
        <v>30</v>
      </c>
      <c r="D5" s="164"/>
      <c r="E5" s="109">
        <v>3750000</v>
      </c>
      <c r="F5" s="110" t="s">
        <v>30</v>
      </c>
      <c r="G5" s="110" t="s">
        <v>30</v>
      </c>
      <c r="H5" s="109">
        <v>2747781</v>
      </c>
      <c r="I5" s="109">
        <v>33394575858.150002</v>
      </c>
      <c r="J5" s="144">
        <v>73.274159999999995</v>
      </c>
    </row>
    <row r="6" spans="2:10">
      <c r="B6" s="167" t="s">
        <v>30</v>
      </c>
      <c r="C6" s="169" t="s">
        <v>30</v>
      </c>
      <c r="D6" s="167">
        <v>47178</v>
      </c>
      <c r="E6" s="121">
        <v>3750000</v>
      </c>
      <c r="F6" s="122">
        <v>0.17683789899033756</v>
      </c>
      <c r="G6" s="122">
        <v>0.17683789899033756</v>
      </c>
      <c r="H6" s="121">
        <v>2747781</v>
      </c>
      <c r="I6" s="121">
        <v>33394575858.150002</v>
      </c>
      <c r="J6" s="184">
        <v>73.274159999999995</v>
      </c>
    </row>
    <row r="7" spans="2:10">
      <c r="B7" s="161">
        <v>44838</v>
      </c>
      <c r="C7" s="161">
        <v>44839</v>
      </c>
      <c r="D7" s="161">
        <v>47178</v>
      </c>
      <c r="E7" s="125">
        <v>937500</v>
      </c>
      <c r="F7" s="126">
        <v>0.183</v>
      </c>
      <c r="G7" s="126">
        <v>0.183</v>
      </c>
      <c r="H7" s="125">
        <v>774666</v>
      </c>
      <c r="I7" s="125">
        <v>9379792340.4300003</v>
      </c>
      <c r="J7" s="171">
        <v>82.631039999999999</v>
      </c>
    </row>
    <row r="8" spans="2:10">
      <c r="B8" s="161">
        <v>44845</v>
      </c>
      <c r="C8" s="161">
        <v>44847</v>
      </c>
      <c r="D8" s="161">
        <v>47178</v>
      </c>
      <c r="E8" s="125">
        <v>937500</v>
      </c>
      <c r="F8" s="126">
        <v>0.17499999999999999</v>
      </c>
      <c r="G8" s="126">
        <v>0.17499999999999999</v>
      </c>
      <c r="H8" s="125">
        <v>800570</v>
      </c>
      <c r="I8" s="125">
        <v>9723372686.3299999</v>
      </c>
      <c r="J8" s="171">
        <v>85.394133333333329</v>
      </c>
    </row>
    <row r="9" spans="2:10">
      <c r="B9" s="161">
        <v>44852</v>
      </c>
      <c r="C9" s="161">
        <v>44853</v>
      </c>
      <c r="D9" s="161">
        <v>47178</v>
      </c>
      <c r="E9" s="125">
        <v>937500</v>
      </c>
      <c r="F9" s="126">
        <v>0.17349999999999999</v>
      </c>
      <c r="G9" s="126">
        <v>0.17349999999999999</v>
      </c>
      <c r="H9" s="125">
        <v>535402</v>
      </c>
      <c r="I9" s="125">
        <v>6516776055.3000002</v>
      </c>
      <c r="J9" s="171">
        <v>57.109546666666667</v>
      </c>
    </row>
    <row r="10" spans="2:10">
      <c r="B10" s="161">
        <v>44859</v>
      </c>
      <c r="C10" s="161">
        <v>44860</v>
      </c>
      <c r="D10" s="162">
        <v>47178</v>
      </c>
      <c r="E10" s="125">
        <v>937500</v>
      </c>
      <c r="F10" s="126">
        <v>0.17449999999999999</v>
      </c>
      <c r="G10" s="126">
        <v>0.17449999999999999</v>
      </c>
      <c r="H10" s="125">
        <v>637143</v>
      </c>
      <c r="I10" s="125">
        <v>7774634776.0900002</v>
      </c>
      <c r="J10" s="171">
        <v>67.961919999999992</v>
      </c>
    </row>
    <row r="11" spans="2:10">
      <c r="B11" s="161" t="s">
        <v>30</v>
      </c>
      <c r="C11" s="163" t="s">
        <v>30</v>
      </c>
      <c r="D11" s="163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71" t="s">
        <v>30</v>
      </c>
    </row>
    <row r="12" spans="2:10">
      <c r="B12" s="107" t="s">
        <v>10</v>
      </c>
      <c r="C12" s="164" t="s">
        <v>30</v>
      </c>
      <c r="D12" s="164"/>
      <c r="E12" s="109">
        <v>48125000</v>
      </c>
      <c r="F12" s="110" t="s">
        <v>30</v>
      </c>
      <c r="G12" s="110" t="s">
        <v>30</v>
      </c>
      <c r="H12" s="109">
        <v>42351359</v>
      </c>
      <c r="I12" s="109">
        <v>31338771037.629997</v>
      </c>
      <c r="J12" s="144">
        <v>88.002823896103905</v>
      </c>
    </row>
    <row r="13" spans="2:10">
      <c r="B13" s="167" t="s">
        <v>30</v>
      </c>
      <c r="C13" s="169" t="s">
        <v>30</v>
      </c>
      <c r="D13" s="167">
        <v>45017</v>
      </c>
      <c r="E13" s="121">
        <v>2500000</v>
      </c>
      <c r="F13" s="122">
        <v>13.657927065103328</v>
      </c>
      <c r="G13" s="122">
        <v>13.658528407174567</v>
      </c>
      <c r="H13" s="121">
        <v>2000000</v>
      </c>
      <c r="I13" s="121">
        <v>1885072502.6500001</v>
      </c>
      <c r="J13" s="184">
        <v>80</v>
      </c>
    </row>
    <row r="14" spans="2:10">
      <c r="B14" s="161">
        <v>44840</v>
      </c>
      <c r="C14" s="161">
        <v>44841</v>
      </c>
      <c r="D14" s="161">
        <v>45017</v>
      </c>
      <c r="E14" s="125">
        <v>1000000</v>
      </c>
      <c r="F14" s="126">
        <v>13.645799999999999</v>
      </c>
      <c r="G14" s="126">
        <v>13.645799999999999</v>
      </c>
      <c r="H14" s="125">
        <v>1000000</v>
      </c>
      <c r="I14" s="125">
        <v>940428000</v>
      </c>
      <c r="J14" s="171">
        <v>100</v>
      </c>
    </row>
    <row r="15" spans="2:10">
      <c r="B15" s="161">
        <v>44840</v>
      </c>
      <c r="C15" s="161">
        <v>44844</v>
      </c>
      <c r="D15" s="161">
        <v>45017</v>
      </c>
      <c r="E15" s="125">
        <v>250000</v>
      </c>
      <c r="F15" s="126">
        <v>13.645799999999999</v>
      </c>
      <c r="G15" s="126">
        <v>13.645799999999999</v>
      </c>
      <c r="H15" s="125">
        <v>0</v>
      </c>
      <c r="I15" s="125">
        <v>0</v>
      </c>
      <c r="J15" s="171">
        <v>0</v>
      </c>
    </row>
    <row r="16" spans="2:10">
      <c r="B16" s="161">
        <v>44854</v>
      </c>
      <c r="C16" s="161">
        <v>44855</v>
      </c>
      <c r="D16" s="161">
        <v>45017</v>
      </c>
      <c r="E16" s="125">
        <v>1000000</v>
      </c>
      <c r="F16" s="126">
        <v>13.67</v>
      </c>
      <c r="G16" s="126">
        <v>13.671200000000001</v>
      </c>
      <c r="H16" s="125">
        <v>1000000</v>
      </c>
      <c r="I16" s="125">
        <v>944644502.64999998</v>
      </c>
      <c r="J16" s="171">
        <v>100</v>
      </c>
    </row>
    <row r="17" spans="2:10">
      <c r="B17" s="161">
        <v>44854</v>
      </c>
      <c r="C17" s="161">
        <v>44858</v>
      </c>
      <c r="D17" s="162">
        <v>45017</v>
      </c>
      <c r="E17" s="125">
        <v>250000</v>
      </c>
      <c r="F17" s="126">
        <v>13.67</v>
      </c>
      <c r="G17" s="126">
        <v>13.67</v>
      </c>
      <c r="H17" s="125">
        <v>0</v>
      </c>
      <c r="I17" s="125">
        <v>0</v>
      </c>
      <c r="J17" s="171">
        <v>0</v>
      </c>
    </row>
    <row r="18" spans="2:10">
      <c r="B18" s="161" t="s">
        <v>30</v>
      </c>
      <c r="C18" s="163" t="s">
        <v>30</v>
      </c>
      <c r="D18" s="163" t="s">
        <v>30</v>
      </c>
      <c r="E18" s="125" t="s">
        <v>30</v>
      </c>
      <c r="F18" s="126" t="s">
        <v>30</v>
      </c>
      <c r="G18" s="126" t="s">
        <v>30</v>
      </c>
      <c r="H18" s="125" t="s">
        <v>30</v>
      </c>
      <c r="I18" s="125" t="s">
        <v>30</v>
      </c>
      <c r="J18" s="171" t="s">
        <v>30</v>
      </c>
    </row>
    <row r="19" spans="2:10">
      <c r="B19" s="167" t="s">
        <v>30</v>
      </c>
      <c r="C19" s="169" t="s">
        <v>30</v>
      </c>
      <c r="D19" s="167">
        <v>46023</v>
      </c>
      <c r="E19" s="121">
        <v>34375000</v>
      </c>
      <c r="F19" s="122">
        <v>11.691681672922563</v>
      </c>
      <c r="G19" s="122">
        <v>11.700747983043479</v>
      </c>
      <c r="H19" s="121">
        <v>30714407</v>
      </c>
      <c r="I19" s="121">
        <v>21543498991.869999</v>
      </c>
      <c r="J19" s="184">
        <v>89.351002181818188</v>
      </c>
    </row>
    <row r="20" spans="2:10">
      <c r="B20" s="161">
        <v>44833</v>
      </c>
      <c r="C20" s="161">
        <v>44837</v>
      </c>
      <c r="D20" s="161">
        <v>46023</v>
      </c>
      <c r="E20" s="125">
        <v>1250000</v>
      </c>
      <c r="F20" s="126">
        <v>11.948</v>
      </c>
      <c r="G20" s="126">
        <v>11.948</v>
      </c>
      <c r="H20" s="125">
        <v>1249994</v>
      </c>
      <c r="I20" s="125">
        <v>866561390.44000006</v>
      </c>
      <c r="J20" s="171">
        <v>99.999520000000004</v>
      </c>
    </row>
    <row r="21" spans="2:10">
      <c r="B21" s="161">
        <v>44840</v>
      </c>
      <c r="C21" s="161">
        <v>44841</v>
      </c>
      <c r="D21" s="161">
        <v>46023</v>
      </c>
      <c r="E21" s="125">
        <v>10000000</v>
      </c>
      <c r="F21" s="126">
        <v>11.5456</v>
      </c>
      <c r="G21" s="126">
        <v>11.55</v>
      </c>
      <c r="H21" s="125">
        <v>10000000</v>
      </c>
      <c r="I21" s="125">
        <v>7026192136.6999998</v>
      </c>
      <c r="J21" s="171">
        <v>100</v>
      </c>
    </row>
    <row r="22" spans="2:10">
      <c r="B22" s="161">
        <v>44840</v>
      </c>
      <c r="C22" s="161">
        <v>44844</v>
      </c>
      <c r="D22" s="161">
        <v>46023</v>
      </c>
      <c r="E22" s="125">
        <v>2500000</v>
      </c>
      <c r="F22" s="126">
        <v>11.5456</v>
      </c>
      <c r="G22" s="126">
        <v>11.5456</v>
      </c>
      <c r="H22" s="125">
        <v>52311</v>
      </c>
      <c r="I22" s="125">
        <v>36770742.469999999</v>
      </c>
      <c r="J22" s="171">
        <v>2.0924399999999999</v>
      </c>
    </row>
    <row r="23" spans="2:10">
      <c r="B23" s="161">
        <v>44847</v>
      </c>
      <c r="C23" s="161">
        <v>44848</v>
      </c>
      <c r="D23" s="161">
        <v>46023</v>
      </c>
      <c r="E23" s="125">
        <v>3500000</v>
      </c>
      <c r="F23" s="126">
        <v>11.721399999999999</v>
      </c>
      <c r="G23" s="126">
        <v>11.747</v>
      </c>
      <c r="H23" s="125">
        <v>3220100</v>
      </c>
      <c r="I23" s="125">
        <v>2254988644.6399999</v>
      </c>
      <c r="J23" s="171">
        <v>92.002857142857138</v>
      </c>
    </row>
    <row r="24" spans="2:10">
      <c r="B24" s="161">
        <v>44847</v>
      </c>
      <c r="C24" s="161">
        <v>44851</v>
      </c>
      <c r="D24" s="161">
        <v>46023</v>
      </c>
      <c r="E24" s="125">
        <v>875000</v>
      </c>
      <c r="F24" s="126">
        <v>11.721399999999999</v>
      </c>
      <c r="G24" s="126">
        <v>11.721399999999999</v>
      </c>
      <c r="H24" s="125">
        <v>58676</v>
      </c>
      <c r="I24" s="125">
        <v>41108106.460000001</v>
      </c>
      <c r="J24" s="171">
        <v>6.7058285714285706</v>
      </c>
    </row>
    <row r="25" spans="2:10">
      <c r="B25" s="161">
        <v>44854</v>
      </c>
      <c r="C25" s="161">
        <v>44855</v>
      </c>
      <c r="D25" s="161">
        <v>46023</v>
      </c>
      <c r="E25" s="125">
        <v>10000000</v>
      </c>
      <c r="F25" s="126">
        <v>11.7264</v>
      </c>
      <c r="G25" s="126">
        <v>11.7369</v>
      </c>
      <c r="H25" s="125">
        <v>10000000</v>
      </c>
      <c r="I25" s="125">
        <v>7017282377.79</v>
      </c>
      <c r="J25" s="171">
        <v>100</v>
      </c>
    </row>
    <row r="26" spans="2:10">
      <c r="B26" s="161">
        <v>44854</v>
      </c>
      <c r="C26" s="161">
        <v>44858</v>
      </c>
      <c r="D26" s="161">
        <v>46023</v>
      </c>
      <c r="E26" s="125">
        <v>2500000</v>
      </c>
      <c r="F26" s="126">
        <v>11.7264</v>
      </c>
      <c r="G26" s="126">
        <v>11.7264</v>
      </c>
      <c r="H26" s="125">
        <v>2499994</v>
      </c>
      <c r="I26" s="125">
        <v>1755088480.1800001</v>
      </c>
      <c r="J26" s="171">
        <v>99.999760000000009</v>
      </c>
    </row>
    <row r="27" spans="2:10">
      <c r="B27" s="161">
        <v>44861</v>
      </c>
      <c r="C27" s="161">
        <v>44862</v>
      </c>
      <c r="D27" s="161">
        <v>46023</v>
      </c>
      <c r="E27" s="125">
        <v>3000000</v>
      </c>
      <c r="F27" s="126">
        <v>11.863300000000001</v>
      </c>
      <c r="G27" s="126">
        <v>11.879</v>
      </c>
      <c r="H27" s="125">
        <v>3000000</v>
      </c>
      <c r="I27" s="125">
        <v>2101632055.98</v>
      </c>
      <c r="J27" s="171">
        <v>100</v>
      </c>
    </row>
    <row r="28" spans="2:10">
      <c r="B28" s="161">
        <v>44861</v>
      </c>
      <c r="C28" s="161">
        <v>44865</v>
      </c>
      <c r="D28" s="162">
        <v>46023</v>
      </c>
      <c r="E28" s="125">
        <v>750000</v>
      </c>
      <c r="F28" s="126">
        <v>11.863300000000001</v>
      </c>
      <c r="G28" s="126">
        <v>11.863300000000001</v>
      </c>
      <c r="H28" s="125">
        <v>633332</v>
      </c>
      <c r="I28" s="125">
        <v>443875057.20999998</v>
      </c>
      <c r="J28" s="171">
        <v>84.444266666666664</v>
      </c>
    </row>
    <row r="29" spans="2:10">
      <c r="B29" s="161" t="s">
        <v>30</v>
      </c>
      <c r="C29" s="163" t="s">
        <v>30</v>
      </c>
      <c r="D29" s="163" t="s">
        <v>30</v>
      </c>
      <c r="E29" s="125" t="s">
        <v>30</v>
      </c>
      <c r="F29" s="126" t="s">
        <v>30</v>
      </c>
      <c r="G29" s="126" t="s">
        <v>30</v>
      </c>
      <c r="H29" s="125" t="s">
        <v>30</v>
      </c>
      <c r="I29" s="125" t="s">
        <v>30</v>
      </c>
      <c r="J29" s="171" t="s">
        <v>30</v>
      </c>
    </row>
    <row r="30" spans="2:10">
      <c r="B30" s="167" t="s">
        <v>30</v>
      </c>
      <c r="C30" s="169" t="s">
        <v>30</v>
      </c>
      <c r="D30" s="167">
        <v>45566</v>
      </c>
      <c r="E30" s="121">
        <v>8500000</v>
      </c>
      <c r="F30" s="122">
        <v>11.97841207131632</v>
      </c>
      <c r="G30" s="122">
        <v>11.984144432328506</v>
      </c>
      <c r="H30" s="121">
        <v>7600289</v>
      </c>
      <c r="I30" s="121">
        <v>6098806944.6900005</v>
      </c>
      <c r="J30" s="184">
        <v>89.415164705882361</v>
      </c>
    </row>
    <row r="31" spans="2:10">
      <c r="B31" s="161">
        <v>44833</v>
      </c>
      <c r="C31" s="161">
        <v>44837</v>
      </c>
      <c r="D31" s="161">
        <v>45566</v>
      </c>
      <c r="E31" s="125">
        <v>375000</v>
      </c>
      <c r="F31" s="126">
        <v>12.13</v>
      </c>
      <c r="G31" s="126">
        <v>12.13</v>
      </c>
      <c r="H31" s="125">
        <v>374998</v>
      </c>
      <c r="I31" s="125">
        <v>298660118.74000001</v>
      </c>
      <c r="J31" s="171">
        <v>99.999466666666663</v>
      </c>
    </row>
    <row r="32" spans="2:10">
      <c r="B32" s="161">
        <v>44840</v>
      </c>
      <c r="C32" s="161">
        <v>44841</v>
      </c>
      <c r="D32" s="161">
        <v>45566</v>
      </c>
      <c r="E32" s="125">
        <v>1500000</v>
      </c>
      <c r="F32" s="126">
        <v>11.834199999999999</v>
      </c>
      <c r="G32" s="126">
        <v>11.8409</v>
      </c>
      <c r="H32" s="125">
        <v>1500000</v>
      </c>
      <c r="I32" s="125">
        <v>1203070157.1900001</v>
      </c>
      <c r="J32" s="171">
        <v>100</v>
      </c>
    </row>
    <row r="33" spans="2:10">
      <c r="B33" s="161">
        <v>44840</v>
      </c>
      <c r="C33" s="161">
        <v>44844</v>
      </c>
      <c r="D33" s="161">
        <v>45566</v>
      </c>
      <c r="E33" s="125">
        <v>375000</v>
      </c>
      <c r="F33" s="126">
        <v>11.834199999999999</v>
      </c>
      <c r="G33" s="126">
        <v>11.834199999999999</v>
      </c>
      <c r="H33" s="125">
        <v>0</v>
      </c>
      <c r="I33" s="125">
        <v>0</v>
      </c>
      <c r="J33" s="171">
        <v>0</v>
      </c>
    </row>
    <row r="34" spans="2:10">
      <c r="B34" s="161">
        <v>44847</v>
      </c>
      <c r="C34" s="161">
        <v>44848</v>
      </c>
      <c r="D34" s="161">
        <v>45566</v>
      </c>
      <c r="E34" s="125">
        <v>1000000</v>
      </c>
      <c r="F34" s="126">
        <v>11.98</v>
      </c>
      <c r="G34" s="126">
        <v>11.9839</v>
      </c>
      <c r="H34" s="125">
        <v>1000000</v>
      </c>
      <c r="I34" s="125">
        <v>801426160.70000005</v>
      </c>
      <c r="J34" s="171">
        <v>100</v>
      </c>
    </row>
    <row r="35" spans="2:10">
      <c r="B35" s="161">
        <v>44847</v>
      </c>
      <c r="C35" s="161">
        <v>44851</v>
      </c>
      <c r="D35" s="161">
        <v>45566</v>
      </c>
      <c r="E35" s="125">
        <v>250000</v>
      </c>
      <c r="F35" s="126">
        <v>11.98</v>
      </c>
      <c r="G35" s="126">
        <v>11.98</v>
      </c>
      <c r="H35" s="125">
        <v>0</v>
      </c>
      <c r="I35" s="125">
        <v>0</v>
      </c>
      <c r="J35" s="171">
        <v>0</v>
      </c>
    </row>
    <row r="36" spans="2:10">
      <c r="B36" s="161">
        <v>44854</v>
      </c>
      <c r="C36" s="161">
        <v>44855</v>
      </c>
      <c r="D36" s="161">
        <v>45566</v>
      </c>
      <c r="E36" s="125">
        <v>3000000</v>
      </c>
      <c r="F36" s="126">
        <v>11.9833</v>
      </c>
      <c r="G36" s="126">
        <v>11.9924</v>
      </c>
      <c r="H36" s="125">
        <v>3000000</v>
      </c>
      <c r="I36" s="125">
        <v>2409544999.4699998</v>
      </c>
      <c r="J36" s="171">
        <v>100</v>
      </c>
    </row>
    <row r="37" spans="2:10">
      <c r="B37" s="161">
        <v>44854</v>
      </c>
      <c r="C37" s="161">
        <v>44858</v>
      </c>
      <c r="D37" s="161">
        <v>45566</v>
      </c>
      <c r="E37" s="125">
        <v>750000</v>
      </c>
      <c r="F37" s="126">
        <v>11.9833</v>
      </c>
      <c r="G37" s="126">
        <v>11.9833</v>
      </c>
      <c r="H37" s="125">
        <v>630907</v>
      </c>
      <c r="I37" s="125">
        <v>506961194.33999997</v>
      </c>
      <c r="J37" s="171">
        <v>84.12093333333334</v>
      </c>
    </row>
    <row r="38" spans="2:10">
      <c r="B38" s="161">
        <v>44861</v>
      </c>
      <c r="C38" s="161">
        <v>44862</v>
      </c>
      <c r="D38" s="161">
        <v>45566</v>
      </c>
      <c r="E38" s="125">
        <v>1000000</v>
      </c>
      <c r="F38" s="126">
        <v>12.1066</v>
      </c>
      <c r="G38" s="126">
        <v>12.1089</v>
      </c>
      <c r="H38" s="125">
        <v>1000000</v>
      </c>
      <c r="I38" s="125">
        <v>803291989.35000002</v>
      </c>
      <c r="J38" s="171">
        <v>100</v>
      </c>
    </row>
    <row r="39" spans="2:10">
      <c r="B39" s="161">
        <v>44861</v>
      </c>
      <c r="C39" s="161">
        <v>44865</v>
      </c>
      <c r="D39" s="162">
        <v>45566</v>
      </c>
      <c r="E39" s="125">
        <v>250000</v>
      </c>
      <c r="F39" s="126">
        <v>12.1066</v>
      </c>
      <c r="G39" s="126">
        <v>12.1066</v>
      </c>
      <c r="H39" s="125">
        <v>94384</v>
      </c>
      <c r="I39" s="125">
        <v>75852324.900000006</v>
      </c>
      <c r="J39" s="171">
        <v>37.753599999999999</v>
      </c>
    </row>
    <row r="40" spans="2:10">
      <c r="B40" s="161" t="s">
        <v>30</v>
      </c>
      <c r="C40" s="163" t="s">
        <v>30</v>
      </c>
      <c r="D40" s="163" t="s">
        <v>30</v>
      </c>
      <c r="E40" s="125" t="s">
        <v>30</v>
      </c>
      <c r="F40" s="126" t="s">
        <v>30</v>
      </c>
      <c r="G40" s="126" t="s">
        <v>30</v>
      </c>
      <c r="H40" s="125" t="s">
        <v>30</v>
      </c>
      <c r="I40" s="125" t="s">
        <v>30</v>
      </c>
      <c r="J40" s="171" t="s">
        <v>30</v>
      </c>
    </row>
    <row r="41" spans="2:10">
      <c r="B41" s="167" t="s">
        <v>30</v>
      </c>
      <c r="C41" s="169" t="s">
        <v>30</v>
      </c>
      <c r="D41" s="167">
        <v>45200</v>
      </c>
      <c r="E41" s="121">
        <v>2750000</v>
      </c>
      <c r="F41" s="122">
        <v>13.213634217577658</v>
      </c>
      <c r="G41" s="122">
        <v>13.214575353631419</v>
      </c>
      <c r="H41" s="121">
        <v>2036663</v>
      </c>
      <c r="I41" s="121">
        <v>1811392598.4200001</v>
      </c>
      <c r="J41" s="184">
        <v>74.060472727272725</v>
      </c>
    </row>
    <row r="42" spans="2:10">
      <c r="B42" s="161">
        <v>44833</v>
      </c>
      <c r="C42" s="161">
        <v>44837</v>
      </c>
      <c r="D42" s="161">
        <v>45200</v>
      </c>
      <c r="E42" s="125">
        <v>250000</v>
      </c>
      <c r="F42" s="126">
        <v>13.279400000000001</v>
      </c>
      <c r="G42" s="126">
        <v>13.279400000000001</v>
      </c>
      <c r="H42" s="125">
        <v>236663</v>
      </c>
      <c r="I42" s="125">
        <v>209126560.30000001</v>
      </c>
      <c r="J42" s="171">
        <v>94.665199999999999</v>
      </c>
    </row>
    <row r="43" spans="2:10">
      <c r="B43" s="161">
        <v>44847</v>
      </c>
      <c r="C43" s="161">
        <v>44848</v>
      </c>
      <c r="D43" s="161">
        <v>45200</v>
      </c>
      <c r="E43" s="125">
        <v>1000000</v>
      </c>
      <c r="F43" s="126">
        <v>13.18</v>
      </c>
      <c r="G43" s="126">
        <v>13.182399999999999</v>
      </c>
      <c r="H43" s="125">
        <v>800000</v>
      </c>
      <c r="I43" s="125">
        <v>710319534.12</v>
      </c>
      <c r="J43" s="171">
        <v>80</v>
      </c>
    </row>
    <row r="44" spans="2:10">
      <c r="B44" s="161">
        <v>44847</v>
      </c>
      <c r="C44" s="161">
        <v>44851</v>
      </c>
      <c r="D44" s="161">
        <v>45200</v>
      </c>
      <c r="E44" s="125">
        <v>250000</v>
      </c>
      <c r="F44" s="126">
        <v>13.18</v>
      </c>
      <c r="G44" s="126">
        <v>13.18</v>
      </c>
      <c r="H44" s="125">
        <v>0</v>
      </c>
      <c r="I44" s="125">
        <v>0</v>
      </c>
      <c r="J44" s="171">
        <v>0</v>
      </c>
    </row>
    <row r="45" spans="2:10">
      <c r="B45" s="161">
        <v>44861</v>
      </c>
      <c r="C45" s="161">
        <v>44862</v>
      </c>
      <c r="D45" s="161">
        <v>45200</v>
      </c>
      <c r="E45" s="125">
        <v>1000000</v>
      </c>
      <c r="F45" s="126">
        <v>13.225</v>
      </c>
      <c r="G45" s="126">
        <v>13.225</v>
      </c>
      <c r="H45" s="125">
        <v>1000000</v>
      </c>
      <c r="I45" s="125">
        <v>891946504</v>
      </c>
      <c r="J45" s="171">
        <v>100</v>
      </c>
    </row>
    <row r="46" spans="2:10">
      <c r="B46" s="161">
        <v>44861</v>
      </c>
      <c r="C46" s="161">
        <v>44865</v>
      </c>
      <c r="D46" s="162">
        <v>45200</v>
      </c>
      <c r="E46" s="125">
        <v>250000</v>
      </c>
      <c r="F46" s="126">
        <v>13.225</v>
      </c>
      <c r="G46" s="126">
        <v>13.225</v>
      </c>
      <c r="H46" s="125">
        <v>0</v>
      </c>
      <c r="I46" s="125">
        <v>0</v>
      </c>
      <c r="J46" s="171">
        <v>0</v>
      </c>
    </row>
    <row r="47" spans="2:10">
      <c r="B47" s="161" t="s">
        <v>30</v>
      </c>
      <c r="C47" s="163" t="s">
        <v>30</v>
      </c>
      <c r="D47" s="163" t="s">
        <v>30</v>
      </c>
      <c r="E47" s="125" t="s">
        <v>30</v>
      </c>
      <c r="F47" s="126" t="s">
        <v>30</v>
      </c>
      <c r="G47" s="126" t="s">
        <v>30</v>
      </c>
      <c r="H47" s="125" t="s">
        <v>30</v>
      </c>
      <c r="I47" s="125" t="s">
        <v>30</v>
      </c>
      <c r="J47" s="171" t="s">
        <v>30</v>
      </c>
    </row>
    <row r="48" spans="2:10">
      <c r="B48" s="107" t="s">
        <v>11</v>
      </c>
      <c r="C48" s="164" t="s">
        <v>30</v>
      </c>
      <c r="D48" s="164"/>
      <c r="E48" s="109">
        <v>8650000</v>
      </c>
      <c r="F48" s="110" t="s">
        <v>30</v>
      </c>
      <c r="G48" s="110" t="s">
        <v>30</v>
      </c>
      <c r="H48" s="109">
        <v>7277575</v>
      </c>
      <c r="I48" s="109">
        <v>29776137990.490002</v>
      </c>
      <c r="J48" s="144">
        <v>84.133815028901736</v>
      </c>
    </row>
    <row r="49" spans="2:10">
      <c r="B49" s="167" t="s">
        <v>30</v>
      </c>
      <c r="C49" s="169" t="s">
        <v>30</v>
      </c>
      <c r="D49" s="167">
        <v>45792</v>
      </c>
      <c r="E49" s="121">
        <v>1250000</v>
      </c>
      <c r="F49" s="122">
        <v>5.7907808793057409</v>
      </c>
      <c r="G49" s="122">
        <v>5.7907808793057409</v>
      </c>
      <c r="H49" s="121">
        <v>1118328</v>
      </c>
      <c r="I49" s="121">
        <v>4547189952.5200005</v>
      </c>
      <c r="J49" s="184">
        <v>89.466239999999999</v>
      </c>
    </row>
    <row r="50" spans="2:10">
      <c r="B50" s="161">
        <v>44838</v>
      </c>
      <c r="C50" s="161">
        <v>44839</v>
      </c>
      <c r="D50" s="161">
        <v>45792</v>
      </c>
      <c r="E50" s="125">
        <v>625000</v>
      </c>
      <c r="F50" s="126">
        <v>5.8949999999999996</v>
      </c>
      <c r="G50" s="126">
        <v>5.8949999999999996</v>
      </c>
      <c r="H50" s="125">
        <v>500000</v>
      </c>
      <c r="I50" s="125">
        <v>2026423258.47</v>
      </c>
      <c r="J50" s="171">
        <v>80</v>
      </c>
    </row>
    <row r="51" spans="2:10">
      <c r="B51" s="161">
        <v>44852</v>
      </c>
      <c r="C51" s="161">
        <v>44853</v>
      </c>
      <c r="D51" s="162">
        <v>45792</v>
      </c>
      <c r="E51" s="125">
        <v>625000</v>
      </c>
      <c r="F51" s="126">
        <v>5.706999999999999</v>
      </c>
      <c r="G51" s="126">
        <v>5.706999999999999</v>
      </c>
      <c r="H51" s="125">
        <v>618328</v>
      </c>
      <c r="I51" s="125">
        <v>2520766694.0500002</v>
      </c>
      <c r="J51" s="171">
        <v>98.932479999999998</v>
      </c>
    </row>
    <row r="52" spans="2:10">
      <c r="B52" s="161" t="s">
        <v>30</v>
      </c>
      <c r="C52" s="163" t="s">
        <v>30</v>
      </c>
      <c r="D52" s="163" t="s">
        <v>30</v>
      </c>
      <c r="E52" s="125" t="s">
        <v>30</v>
      </c>
      <c r="F52" s="126" t="s">
        <v>30</v>
      </c>
      <c r="G52" s="126" t="s">
        <v>30</v>
      </c>
      <c r="H52" s="125" t="s">
        <v>30</v>
      </c>
      <c r="I52" s="125" t="s">
        <v>30</v>
      </c>
      <c r="J52" s="171" t="s">
        <v>30</v>
      </c>
    </row>
    <row r="53" spans="2:10">
      <c r="B53" s="167" t="s">
        <v>30</v>
      </c>
      <c r="C53" s="169" t="s">
        <v>30</v>
      </c>
      <c r="D53" s="167">
        <v>49444</v>
      </c>
      <c r="E53" s="121">
        <v>812500</v>
      </c>
      <c r="F53" s="122">
        <v>5.8218002331743524</v>
      </c>
      <c r="G53" s="122">
        <v>5.8218002331743524</v>
      </c>
      <c r="H53" s="121">
        <v>728997</v>
      </c>
      <c r="I53" s="121">
        <v>2998328017.4499998</v>
      </c>
      <c r="J53" s="184">
        <v>89.722707692307694</v>
      </c>
    </row>
    <row r="54" spans="2:10">
      <c r="B54" s="161">
        <v>44845</v>
      </c>
      <c r="C54" s="161">
        <v>44847</v>
      </c>
      <c r="D54" s="161">
        <v>49444</v>
      </c>
      <c r="E54" s="125">
        <v>500000</v>
      </c>
      <c r="F54" s="126">
        <v>5.8280000000000003</v>
      </c>
      <c r="G54" s="126">
        <v>5.8280000000000003</v>
      </c>
      <c r="H54" s="125">
        <v>500000</v>
      </c>
      <c r="I54" s="125">
        <v>2054117155.98</v>
      </c>
      <c r="J54" s="171">
        <v>100</v>
      </c>
    </row>
    <row r="55" spans="2:10">
      <c r="B55" s="161">
        <v>44845</v>
      </c>
      <c r="C55" s="161">
        <v>44848</v>
      </c>
      <c r="D55" s="161">
        <v>49444</v>
      </c>
      <c r="E55" s="125">
        <v>125000</v>
      </c>
      <c r="F55" s="126">
        <v>5.8280000000000003</v>
      </c>
      <c r="G55" s="126">
        <v>5.8280000000000003</v>
      </c>
      <c r="H55" s="125">
        <v>78997</v>
      </c>
      <c r="I55" s="125">
        <v>324579708.97000003</v>
      </c>
      <c r="J55" s="171">
        <v>63.197600000000001</v>
      </c>
    </row>
    <row r="56" spans="2:10">
      <c r="B56" s="161">
        <v>44859</v>
      </c>
      <c r="C56" s="161">
        <v>44860</v>
      </c>
      <c r="D56" s="161">
        <v>49444</v>
      </c>
      <c r="E56" s="125">
        <v>150000</v>
      </c>
      <c r="F56" s="126">
        <v>5.798</v>
      </c>
      <c r="G56" s="126">
        <v>5.798</v>
      </c>
      <c r="H56" s="125">
        <v>150000</v>
      </c>
      <c r="I56" s="125">
        <v>619631152.5</v>
      </c>
      <c r="J56" s="171">
        <v>100</v>
      </c>
    </row>
    <row r="57" spans="2:10">
      <c r="B57" s="161">
        <v>44859</v>
      </c>
      <c r="C57" s="161">
        <v>44861</v>
      </c>
      <c r="D57" s="162">
        <v>49444</v>
      </c>
      <c r="E57" s="125">
        <v>37500</v>
      </c>
      <c r="F57" s="126">
        <v>5.798</v>
      </c>
      <c r="G57" s="126">
        <v>5.798</v>
      </c>
      <c r="H57" s="125">
        <v>0</v>
      </c>
      <c r="I57" s="125">
        <v>0</v>
      </c>
      <c r="J57" s="171">
        <v>0</v>
      </c>
    </row>
    <row r="58" spans="2:10">
      <c r="B58" s="161" t="s">
        <v>30</v>
      </c>
      <c r="C58" s="163" t="s">
        <v>30</v>
      </c>
      <c r="D58" s="163" t="s">
        <v>30</v>
      </c>
      <c r="E58" s="125" t="s">
        <v>30</v>
      </c>
      <c r="F58" s="126" t="s">
        <v>30</v>
      </c>
      <c r="G58" s="126" t="s">
        <v>30</v>
      </c>
      <c r="H58" s="125" t="s">
        <v>30</v>
      </c>
      <c r="I58" s="125" t="s">
        <v>30</v>
      </c>
      <c r="J58" s="171" t="s">
        <v>30</v>
      </c>
    </row>
    <row r="59" spans="2:10">
      <c r="B59" s="167" t="s">
        <v>30</v>
      </c>
      <c r="C59" s="169" t="s">
        <v>30</v>
      </c>
      <c r="D59" s="167">
        <v>53097</v>
      </c>
      <c r="E59" s="121">
        <v>525000</v>
      </c>
      <c r="F59" s="122">
        <v>5.7536348350273512</v>
      </c>
      <c r="G59" s="122">
        <v>5.7536348350273512</v>
      </c>
      <c r="H59" s="121">
        <v>345729</v>
      </c>
      <c r="I59" s="121">
        <v>1441595795.0599999</v>
      </c>
      <c r="J59" s="184">
        <v>65.853142857142856</v>
      </c>
    </row>
    <row r="60" spans="2:10">
      <c r="B60" s="161">
        <v>44838</v>
      </c>
      <c r="C60" s="161">
        <v>44839</v>
      </c>
      <c r="D60" s="161">
        <v>53097</v>
      </c>
      <c r="E60" s="125">
        <v>300000</v>
      </c>
      <c r="F60" s="126">
        <v>5.7466999999999997</v>
      </c>
      <c r="G60" s="126">
        <v>5.7466999999999997</v>
      </c>
      <c r="H60" s="125">
        <v>300000</v>
      </c>
      <c r="I60" s="125">
        <v>1251770166.27</v>
      </c>
      <c r="J60" s="171">
        <v>100</v>
      </c>
    </row>
    <row r="61" spans="2:10">
      <c r="B61" s="161">
        <v>44838</v>
      </c>
      <c r="C61" s="161">
        <v>44840</v>
      </c>
      <c r="D61" s="161">
        <v>53097</v>
      </c>
      <c r="E61" s="125">
        <v>75000</v>
      </c>
      <c r="F61" s="126">
        <v>5.7466999999999997</v>
      </c>
      <c r="G61" s="126">
        <v>5.7466999999999997</v>
      </c>
      <c r="H61" s="125">
        <v>16729</v>
      </c>
      <c r="I61" s="125">
        <v>69810874.709999993</v>
      </c>
      <c r="J61" s="171">
        <v>22.305333333333333</v>
      </c>
    </row>
    <row r="62" spans="2:10">
      <c r="B62" s="161">
        <v>44852</v>
      </c>
      <c r="C62" s="161">
        <v>44853</v>
      </c>
      <c r="D62" s="162">
        <v>53097</v>
      </c>
      <c r="E62" s="125">
        <v>150000</v>
      </c>
      <c r="F62" s="126">
        <v>5.83</v>
      </c>
      <c r="G62" s="126">
        <v>5.83</v>
      </c>
      <c r="H62" s="125">
        <v>29000</v>
      </c>
      <c r="I62" s="125">
        <v>120014754.08</v>
      </c>
      <c r="J62" s="171">
        <v>19.333333333333332</v>
      </c>
    </row>
    <row r="63" spans="2:10">
      <c r="B63" s="161" t="s">
        <v>30</v>
      </c>
      <c r="C63" s="163" t="s">
        <v>30</v>
      </c>
      <c r="D63" s="163" t="s">
        <v>30</v>
      </c>
      <c r="E63" s="125" t="s">
        <v>30</v>
      </c>
      <c r="F63" s="126" t="s">
        <v>30</v>
      </c>
      <c r="G63" s="126" t="s">
        <v>30</v>
      </c>
      <c r="H63" s="125" t="s">
        <v>30</v>
      </c>
      <c r="I63" s="125" t="s">
        <v>30</v>
      </c>
      <c r="J63" s="171" t="s">
        <v>30</v>
      </c>
    </row>
    <row r="64" spans="2:10">
      <c r="B64" s="167" t="s">
        <v>30</v>
      </c>
      <c r="C64" s="169" t="s">
        <v>30</v>
      </c>
      <c r="D64" s="167">
        <v>48441</v>
      </c>
      <c r="E64" s="121">
        <v>1625000</v>
      </c>
      <c r="F64" s="122">
        <v>5.719228595120958</v>
      </c>
      <c r="G64" s="122">
        <v>5.719228595120958</v>
      </c>
      <c r="H64" s="121">
        <v>1428702</v>
      </c>
      <c r="I64" s="121">
        <v>5811766843.079999</v>
      </c>
      <c r="J64" s="184">
        <v>87.920123076923076</v>
      </c>
    </row>
    <row r="65" spans="2:10">
      <c r="B65" s="161">
        <v>44838</v>
      </c>
      <c r="C65" s="161">
        <v>44839</v>
      </c>
      <c r="D65" s="161">
        <v>48441</v>
      </c>
      <c r="E65" s="125">
        <v>1000000</v>
      </c>
      <c r="F65" s="126">
        <v>5.7119999999999997</v>
      </c>
      <c r="G65" s="126">
        <v>5.7119999999999997</v>
      </c>
      <c r="H65" s="125">
        <v>1000000</v>
      </c>
      <c r="I65" s="125">
        <v>4068434964.9699998</v>
      </c>
      <c r="J65" s="171">
        <v>100</v>
      </c>
    </row>
    <row r="66" spans="2:10">
      <c r="B66" s="161">
        <v>44838</v>
      </c>
      <c r="C66" s="161">
        <v>44840</v>
      </c>
      <c r="D66" s="161">
        <v>48441</v>
      </c>
      <c r="E66" s="125">
        <v>250000</v>
      </c>
      <c r="F66" s="126">
        <v>5.7119999999999997</v>
      </c>
      <c r="G66" s="126">
        <v>5.7119999999999997</v>
      </c>
      <c r="H66" s="125">
        <v>113670</v>
      </c>
      <c r="I66" s="125">
        <v>462511468.17000002</v>
      </c>
      <c r="J66" s="171">
        <v>45.467999999999996</v>
      </c>
    </row>
    <row r="67" spans="2:10">
      <c r="B67" s="161">
        <v>44852</v>
      </c>
      <c r="C67" s="161">
        <v>44853</v>
      </c>
      <c r="D67" s="161">
        <v>48441</v>
      </c>
      <c r="E67" s="125">
        <v>300000</v>
      </c>
      <c r="F67" s="126">
        <v>5.7447999999999997</v>
      </c>
      <c r="G67" s="126">
        <v>5.7447999999999997</v>
      </c>
      <c r="H67" s="125">
        <v>300000</v>
      </c>
      <c r="I67" s="125">
        <v>1219685986.1600001</v>
      </c>
      <c r="J67" s="171">
        <v>100</v>
      </c>
    </row>
    <row r="68" spans="2:10">
      <c r="B68" s="161">
        <v>44852</v>
      </c>
      <c r="C68" s="161">
        <v>44854</v>
      </c>
      <c r="D68" s="162">
        <v>48441</v>
      </c>
      <c r="E68" s="125">
        <v>75000</v>
      </c>
      <c r="F68" s="126">
        <v>5.7447999999999997</v>
      </c>
      <c r="G68" s="126">
        <v>5.7447999999999997</v>
      </c>
      <c r="H68" s="125">
        <v>15032</v>
      </c>
      <c r="I68" s="125">
        <v>61134423.780000001</v>
      </c>
      <c r="J68" s="171">
        <v>20.042666666666666</v>
      </c>
    </row>
    <row r="69" spans="2:10">
      <c r="B69" s="161" t="s">
        <v>30</v>
      </c>
      <c r="C69" s="163" t="s">
        <v>30</v>
      </c>
      <c r="D69" s="163" t="s">
        <v>30</v>
      </c>
      <c r="E69" s="125" t="s">
        <v>30</v>
      </c>
      <c r="F69" s="126" t="s">
        <v>30</v>
      </c>
      <c r="G69" s="126" t="s">
        <v>30</v>
      </c>
      <c r="H69" s="125" t="s">
        <v>30</v>
      </c>
      <c r="I69" s="125" t="s">
        <v>30</v>
      </c>
      <c r="J69" s="171" t="s">
        <v>30</v>
      </c>
    </row>
    <row r="70" spans="2:10">
      <c r="B70" s="167" t="s">
        <v>30</v>
      </c>
      <c r="C70" s="169" t="s">
        <v>30</v>
      </c>
      <c r="D70" s="167">
        <v>46522</v>
      </c>
      <c r="E70" s="121">
        <v>4062500</v>
      </c>
      <c r="F70" s="122">
        <v>5.7116223643172743</v>
      </c>
      <c r="G70" s="122">
        <v>5.7116223643172743</v>
      </c>
      <c r="H70" s="121">
        <v>3341350</v>
      </c>
      <c r="I70" s="121">
        <v>13689645115.900002</v>
      </c>
      <c r="J70" s="184">
        <v>82.248615384615391</v>
      </c>
    </row>
    <row r="71" spans="2:10">
      <c r="B71" s="161">
        <v>44845</v>
      </c>
      <c r="C71" s="161">
        <v>44847</v>
      </c>
      <c r="D71" s="161">
        <v>46522</v>
      </c>
      <c r="E71" s="125">
        <v>1562500</v>
      </c>
      <c r="F71" s="126">
        <v>5.7229999999999999</v>
      </c>
      <c r="G71" s="126">
        <v>5.7229999999999999</v>
      </c>
      <c r="H71" s="125">
        <v>1266802</v>
      </c>
      <c r="I71" s="125">
        <v>5178399500.9000006</v>
      </c>
      <c r="J71" s="171">
        <v>81.075327999999999</v>
      </c>
    </row>
    <row r="72" spans="2:10">
      <c r="B72" s="161">
        <v>44859</v>
      </c>
      <c r="C72" s="161">
        <v>44860</v>
      </c>
      <c r="D72" s="162">
        <v>46522</v>
      </c>
      <c r="E72" s="125">
        <v>2500000</v>
      </c>
      <c r="F72" s="126">
        <v>5.704699999999999</v>
      </c>
      <c r="G72" s="126">
        <v>5.704699999999999</v>
      </c>
      <c r="H72" s="125">
        <v>2074548</v>
      </c>
      <c r="I72" s="125">
        <v>8511245615</v>
      </c>
      <c r="J72" s="171">
        <v>82.981920000000002</v>
      </c>
    </row>
    <row r="73" spans="2:10">
      <c r="B73" s="161" t="s">
        <v>30</v>
      </c>
      <c r="C73" s="163" t="s">
        <v>30</v>
      </c>
      <c r="D73" s="163" t="s">
        <v>30</v>
      </c>
      <c r="E73" s="125" t="s">
        <v>30</v>
      </c>
      <c r="F73" s="126" t="s">
        <v>30</v>
      </c>
      <c r="G73" s="126" t="s">
        <v>30</v>
      </c>
      <c r="H73" s="125" t="s">
        <v>30</v>
      </c>
      <c r="I73" s="125" t="s">
        <v>30</v>
      </c>
      <c r="J73" s="171" t="s">
        <v>30</v>
      </c>
    </row>
    <row r="74" spans="2:10">
      <c r="B74" s="167" t="s">
        <v>30</v>
      </c>
      <c r="C74" s="169" t="s">
        <v>30</v>
      </c>
      <c r="D74" s="167">
        <v>58668</v>
      </c>
      <c r="E74" s="121">
        <v>375000</v>
      </c>
      <c r="F74" s="122">
        <v>5.8399000000000001</v>
      </c>
      <c r="G74" s="122">
        <v>5.8399000000000001</v>
      </c>
      <c r="H74" s="121">
        <v>314469</v>
      </c>
      <c r="I74" s="121">
        <v>1287612266.48</v>
      </c>
      <c r="J74" s="184">
        <v>83.858400000000003</v>
      </c>
    </row>
    <row r="75" spans="2:10">
      <c r="B75" s="161">
        <v>44845</v>
      </c>
      <c r="C75" s="186">
        <v>44847</v>
      </c>
      <c r="D75" s="161">
        <v>58668</v>
      </c>
      <c r="E75" s="125">
        <v>150000</v>
      </c>
      <c r="F75" s="126">
        <v>5.8399000000000001</v>
      </c>
      <c r="G75" s="126">
        <v>5.8399000000000001</v>
      </c>
      <c r="H75" s="125">
        <v>150000</v>
      </c>
      <c r="I75" s="125">
        <v>613300967.09000003</v>
      </c>
      <c r="J75" s="171">
        <v>100</v>
      </c>
    </row>
    <row r="76" spans="2:10">
      <c r="B76" s="161">
        <v>44845</v>
      </c>
      <c r="C76" s="161">
        <v>44848</v>
      </c>
      <c r="D76" s="161">
        <v>58668</v>
      </c>
      <c r="E76" s="125">
        <v>37500</v>
      </c>
      <c r="F76" s="126">
        <v>5.8399000000000001</v>
      </c>
      <c r="G76" s="126">
        <v>5.8399000000000001</v>
      </c>
      <c r="H76" s="125">
        <v>14469</v>
      </c>
      <c r="I76" s="125">
        <v>59166586.899999999</v>
      </c>
      <c r="J76" s="171">
        <v>38.584000000000003</v>
      </c>
    </row>
    <row r="77" spans="2:10">
      <c r="B77" s="161">
        <v>44859</v>
      </c>
      <c r="C77" s="161">
        <v>44860</v>
      </c>
      <c r="D77" s="161">
        <v>58668</v>
      </c>
      <c r="E77" s="125">
        <v>150000</v>
      </c>
      <c r="F77" s="126">
        <v>5.8399000000000001</v>
      </c>
      <c r="G77" s="126">
        <v>5.8399000000000001</v>
      </c>
      <c r="H77" s="125">
        <v>150000</v>
      </c>
      <c r="I77" s="125">
        <v>615144712.49000001</v>
      </c>
      <c r="J77" s="171">
        <v>100</v>
      </c>
    </row>
    <row r="78" spans="2:10">
      <c r="B78" s="161">
        <v>44859</v>
      </c>
      <c r="C78" s="161">
        <v>44861</v>
      </c>
      <c r="D78" s="162">
        <v>58668</v>
      </c>
      <c r="E78" s="125">
        <v>37500</v>
      </c>
      <c r="F78" s="126">
        <v>5.8399000000000001</v>
      </c>
      <c r="G78" s="126">
        <v>5.8399000000000001</v>
      </c>
      <c r="H78" s="125">
        <v>0</v>
      </c>
      <c r="I78" s="125">
        <v>0</v>
      </c>
      <c r="J78" s="171">
        <v>0</v>
      </c>
    </row>
    <row r="79" spans="2:10">
      <c r="B79" s="161" t="s">
        <v>30</v>
      </c>
      <c r="C79" s="163" t="s">
        <v>30</v>
      </c>
      <c r="D79" s="163" t="s">
        <v>30</v>
      </c>
      <c r="E79" s="125" t="s">
        <v>30</v>
      </c>
      <c r="F79" s="126" t="s">
        <v>30</v>
      </c>
      <c r="G79" s="126" t="s">
        <v>30</v>
      </c>
      <c r="H79" s="125" t="s">
        <v>30</v>
      </c>
      <c r="I79" s="125" t="s">
        <v>30</v>
      </c>
      <c r="J79" s="171" t="s">
        <v>30</v>
      </c>
    </row>
    <row r="80" spans="2:10">
      <c r="B80" s="107" t="s">
        <v>12</v>
      </c>
      <c r="C80" s="164" t="s">
        <v>30</v>
      </c>
      <c r="D80" s="164"/>
      <c r="E80" s="109">
        <v>4362500</v>
      </c>
      <c r="F80" s="110" t="s">
        <v>30</v>
      </c>
      <c r="G80" s="110" t="s">
        <v>30</v>
      </c>
      <c r="H80" s="109">
        <v>3846645</v>
      </c>
      <c r="I80" s="109">
        <v>3627084153.3900003</v>
      </c>
      <c r="J80" s="144">
        <v>88.175243553008599</v>
      </c>
    </row>
    <row r="81" spans="2:10">
      <c r="B81" s="167" t="s">
        <v>30</v>
      </c>
      <c r="C81" s="169" t="s">
        <v>30</v>
      </c>
      <c r="D81" s="167">
        <v>47119</v>
      </c>
      <c r="E81" s="121">
        <v>2812500</v>
      </c>
      <c r="F81" s="122">
        <v>11.873678467881287</v>
      </c>
      <c r="G81" s="122">
        <v>11.882592240784238</v>
      </c>
      <c r="H81" s="121">
        <v>2628321</v>
      </c>
      <c r="I81" s="121">
        <v>2505115355.7600002</v>
      </c>
      <c r="J81" s="184">
        <v>93.451413333333335</v>
      </c>
    </row>
    <row r="82" spans="2:10">
      <c r="B82" s="161">
        <v>44840</v>
      </c>
      <c r="C82" s="161">
        <v>44841</v>
      </c>
      <c r="D82" s="161">
        <v>47119</v>
      </c>
      <c r="E82" s="125">
        <v>750000</v>
      </c>
      <c r="F82" s="126">
        <v>11.7279</v>
      </c>
      <c r="G82" s="126">
        <v>11.753399999999999</v>
      </c>
      <c r="H82" s="125">
        <v>750000</v>
      </c>
      <c r="I82" s="125">
        <v>717087056.08000004</v>
      </c>
      <c r="J82" s="171">
        <v>100</v>
      </c>
    </row>
    <row r="83" spans="2:10">
      <c r="B83" s="161">
        <v>44840</v>
      </c>
      <c r="C83" s="161">
        <v>44844</v>
      </c>
      <c r="D83" s="161">
        <v>47119</v>
      </c>
      <c r="E83" s="125">
        <v>187500</v>
      </c>
      <c r="F83" s="126">
        <v>11.7279</v>
      </c>
      <c r="G83" s="126">
        <v>11.7279</v>
      </c>
      <c r="H83" s="125">
        <v>94999</v>
      </c>
      <c r="I83" s="125">
        <v>90870306.590000004</v>
      </c>
      <c r="J83" s="171">
        <v>50.666133333333327</v>
      </c>
    </row>
    <row r="84" spans="2:10">
      <c r="B84" s="161">
        <v>44847</v>
      </c>
      <c r="C84" s="161">
        <v>44848</v>
      </c>
      <c r="D84" s="161">
        <v>47119</v>
      </c>
      <c r="E84" s="125">
        <v>500000</v>
      </c>
      <c r="F84" s="126">
        <v>11.911799999999999</v>
      </c>
      <c r="G84" s="126">
        <v>11.9148</v>
      </c>
      <c r="H84" s="125">
        <v>500000</v>
      </c>
      <c r="I84" s="125">
        <v>475302533.30000001</v>
      </c>
      <c r="J84" s="171">
        <v>100</v>
      </c>
    </row>
    <row r="85" spans="2:10">
      <c r="B85" s="161">
        <v>44847</v>
      </c>
      <c r="C85" s="161">
        <v>44851</v>
      </c>
      <c r="D85" s="161">
        <v>47119</v>
      </c>
      <c r="E85" s="125">
        <v>125000</v>
      </c>
      <c r="F85" s="126">
        <v>11.911799999999999</v>
      </c>
      <c r="G85" s="126">
        <v>11.911799999999999</v>
      </c>
      <c r="H85" s="125">
        <v>40000</v>
      </c>
      <c r="I85" s="125">
        <v>38041187.439999998</v>
      </c>
      <c r="J85" s="171">
        <v>32</v>
      </c>
    </row>
    <row r="86" spans="2:10">
      <c r="B86" s="161">
        <v>44854</v>
      </c>
      <c r="C86" s="161">
        <v>44855</v>
      </c>
      <c r="D86" s="161">
        <v>47119</v>
      </c>
      <c r="E86" s="125">
        <v>500000</v>
      </c>
      <c r="F86" s="126">
        <v>11.9018</v>
      </c>
      <c r="G86" s="126">
        <v>11.9048</v>
      </c>
      <c r="H86" s="125">
        <v>500000</v>
      </c>
      <c r="I86" s="125">
        <v>476559351.5</v>
      </c>
      <c r="J86" s="171">
        <v>100</v>
      </c>
    </row>
    <row r="87" spans="2:10">
      <c r="B87" s="161">
        <v>44854</v>
      </c>
      <c r="C87" s="161">
        <v>44858</v>
      </c>
      <c r="D87" s="161">
        <v>47119</v>
      </c>
      <c r="E87" s="125">
        <v>125000</v>
      </c>
      <c r="F87" s="126">
        <v>11.9018</v>
      </c>
      <c r="G87" s="126">
        <v>11.9018</v>
      </c>
      <c r="H87" s="125">
        <v>124994</v>
      </c>
      <c r="I87" s="125">
        <v>119187292.02</v>
      </c>
      <c r="J87" s="171">
        <v>99.995199999999997</v>
      </c>
    </row>
    <row r="88" spans="2:10">
      <c r="B88" s="161">
        <v>44861</v>
      </c>
      <c r="C88" s="161">
        <v>44862</v>
      </c>
      <c r="D88" s="161">
        <v>47119</v>
      </c>
      <c r="E88" s="125">
        <v>500000</v>
      </c>
      <c r="F88" s="126">
        <v>12.0122</v>
      </c>
      <c r="G88" s="126">
        <v>12.014699999999999</v>
      </c>
      <c r="H88" s="125">
        <v>500000</v>
      </c>
      <c r="I88" s="125">
        <v>475489517</v>
      </c>
      <c r="J88" s="171">
        <v>100</v>
      </c>
    </row>
    <row r="89" spans="2:10">
      <c r="B89" s="161">
        <v>44861</v>
      </c>
      <c r="C89" s="161">
        <v>44865</v>
      </c>
      <c r="D89" s="162">
        <v>47119</v>
      </c>
      <c r="E89" s="125">
        <v>125000</v>
      </c>
      <c r="F89" s="126">
        <v>12.0122</v>
      </c>
      <c r="G89" s="126">
        <v>12.0122</v>
      </c>
      <c r="H89" s="125">
        <v>118328</v>
      </c>
      <c r="I89" s="125">
        <v>112578111.83</v>
      </c>
      <c r="J89" s="171">
        <v>94.662400000000005</v>
      </c>
    </row>
    <row r="90" spans="2:10">
      <c r="B90" s="161" t="s">
        <v>30</v>
      </c>
      <c r="C90" s="163" t="s">
        <v>30</v>
      </c>
      <c r="D90" s="163" t="s">
        <v>30</v>
      </c>
      <c r="E90" s="125" t="s">
        <v>30</v>
      </c>
      <c r="F90" s="126" t="s">
        <v>30</v>
      </c>
      <c r="G90" s="126" t="s">
        <v>30</v>
      </c>
      <c r="H90" s="125" t="s">
        <v>30</v>
      </c>
      <c r="I90" s="125" t="s">
        <v>30</v>
      </c>
      <c r="J90" s="171" t="s">
        <v>30</v>
      </c>
    </row>
    <row r="91" spans="2:10">
      <c r="B91" s="167" t="s">
        <v>30</v>
      </c>
      <c r="C91" s="169" t="s">
        <v>30</v>
      </c>
      <c r="D91" s="167">
        <v>48580</v>
      </c>
      <c r="E91" s="121">
        <v>1550000</v>
      </c>
      <c r="F91" s="122">
        <v>11.948018290649285</v>
      </c>
      <c r="G91" s="122">
        <v>11.948018290649285</v>
      </c>
      <c r="H91" s="121">
        <v>1218324</v>
      </c>
      <c r="I91" s="121">
        <v>1121968797.6299999</v>
      </c>
      <c r="J91" s="184">
        <v>78.60154838709677</v>
      </c>
    </row>
    <row r="92" spans="2:10">
      <c r="B92" s="161">
        <v>44840</v>
      </c>
      <c r="C92" s="161">
        <v>44841</v>
      </c>
      <c r="D92" s="161">
        <v>48580</v>
      </c>
      <c r="E92" s="125">
        <v>500000</v>
      </c>
      <c r="F92" s="126">
        <v>11.8643</v>
      </c>
      <c r="G92" s="126">
        <v>11.8643</v>
      </c>
      <c r="H92" s="125">
        <v>500000</v>
      </c>
      <c r="I92" s="125">
        <v>461623323.5</v>
      </c>
      <c r="J92" s="171">
        <v>100</v>
      </c>
    </row>
    <row r="93" spans="2:10">
      <c r="B93" s="161">
        <v>44840</v>
      </c>
      <c r="C93" s="161">
        <v>44844</v>
      </c>
      <c r="D93" s="161">
        <v>48580</v>
      </c>
      <c r="E93" s="125">
        <v>125000</v>
      </c>
      <c r="F93" s="126">
        <v>11.8643</v>
      </c>
      <c r="G93" s="126">
        <v>11.8643</v>
      </c>
      <c r="H93" s="125">
        <v>93330</v>
      </c>
      <c r="I93" s="125">
        <v>86205438.069999993</v>
      </c>
      <c r="J93" s="171">
        <v>74.664000000000001</v>
      </c>
    </row>
    <row r="94" spans="2:10">
      <c r="B94" s="161">
        <v>44847</v>
      </c>
      <c r="C94" s="161">
        <v>44848</v>
      </c>
      <c r="D94" s="161">
        <v>48580</v>
      </c>
      <c r="E94" s="125">
        <v>150000</v>
      </c>
      <c r="F94" s="126">
        <v>0</v>
      </c>
      <c r="G94" s="126">
        <v>0</v>
      </c>
      <c r="H94" s="125">
        <v>0</v>
      </c>
      <c r="I94" s="125">
        <v>0</v>
      </c>
      <c r="J94" s="171">
        <v>0</v>
      </c>
    </row>
    <row r="95" spans="2:10">
      <c r="B95" s="161">
        <v>44854</v>
      </c>
      <c r="C95" s="161">
        <v>44855</v>
      </c>
      <c r="D95" s="161">
        <v>48580</v>
      </c>
      <c r="E95" s="125">
        <v>500000</v>
      </c>
      <c r="F95" s="126">
        <v>12.027900000000001</v>
      </c>
      <c r="G95" s="126">
        <v>12.027900000000001</v>
      </c>
      <c r="H95" s="125">
        <v>500000</v>
      </c>
      <c r="I95" s="125">
        <v>459275031</v>
      </c>
      <c r="J95" s="171">
        <v>100</v>
      </c>
    </row>
    <row r="96" spans="2:10">
      <c r="B96" s="161">
        <v>44854</v>
      </c>
      <c r="C96" s="161">
        <v>44858</v>
      </c>
      <c r="D96" s="161">
        <v>48580</v>
      </c>
      <c r="E96" s="125">
        <v>125000</v>
      </c>
      <c r="F96" s="126">
        <v>12.027900000000001</v>
      </c>
      <c r="G96" s="126">
        <v>12.027900000000001</v>
      </c>
      <c r="H96" s="125">
        <v>124994</v>
      </c>
      <c r="I96" s="125">
        <v>114865005.06</v>
      </c>
      <c r="J96" s="171">
        <v>99.995199999999997</v>
      </c>
    </row>
    <row r="97" spans="2:11">
      <c r="B97" s="161">
        <v>44861</v>
      </c>
      <c r="C97" s="185">
        <v>44862</v>
      </c>
      <c r="D97" s="162">
        <v>48580</v>
      </c>
      <c r="E97" s="125">
        <v>150000</v>
      </c>
      <c r="F97" s="126">
        <v>0</v>
      </c>
      <c r="G97" s="126">
        <v>0</v>
      </c>
      <c r="H97" s="125">
        <v>0</v>
      </c>
      <c r="I97" s="125">
        <v>0</v>
      </c>
      <c r="J97" s="171">
        <v>0</v>
      </c>
    </row>
    <row r="98" spans="2:11">
      <c r="B98" s="161" t="s">
        <v>30</v>
      </c>
      <c r="C98" s="161" t="s">
        <v>30</v>
      </c>
      <c r="D98" s="161" t="s">
        <v>30</v>
      </c>
      <c r="E98" s="125" t="s">
        <v>30</v>
      </c>
      <c r="F98" s="126" t="s">
        <v>30</v>
      </c>
      <c r="G98" s="126" t="s">
        <v>30</v>
      </c>
      <c r="H98" s="125" t="s">
        <v>30</v>
      </c>
      <c r="I98" s="125" t="s">
        <v>30</v>
      </c>
      <c r="J98" s="171" t="s">
        <v>30</v>
      </c>
    </row>
    <row r="99" spans="2:11">
      <c r="B99" s="145" t="s">
        <v>31</v>
      </c>
      <c r="C99" s="168" t="s">
        <v>30</v>
      </c>
      <c r="D99" s="168"/>
      <c r="E99" s="142">
        <v>64887500</v>
      </c>
      <c r="F99" s="142"/>
      <c r="G99" s="142"/>
      <c r="H99" s="142">
        <v>56223360</v>
      </c>
      <c r="I99" s="142">
        <v>98136569039.660004</v>
      </c>
      <c r="J99" s="183">
        <v>86.647443652475445</v>
      </c>
    </row>
    <row r="104" spans="2:11">
      <c r="K104"/>
    </row>
    <row r="105" spans="2:11">
      <c r="K105"/>
    </row>
    <row r="106" spans="2:11">
      <c r="K106"/>
    </row>
    <row r="107" spans="2:11">
      <c r="K107"/>
    </row>
    <row r="108" spans="2:11">
      <c r="K108"/>
    </row>
    <row r="109" spans="2:11">
      <c r="K109"/>
    </row>
    <row r="110" spans="2:11">
      <c r="K110"/>
    </row>
    <row r="111" spans="2:11">
      <c r="K111"/>
    </row>
    <row r="112" spans="2:11">
      <c r="K112"/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34"/>
  <dimension ref="B1:J97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5703125" style="83" bestFit="1" customWidth="1"/>
    <col min="5" max="5" width="13.85546875" style="82" bestFit="1" customWidth="1"/>
    <col min="6" max="6" width="12.140625" style="82" bestFit="1" customWidth="1"/>
    <col min="7" max="7" width="13.85546875" style="82" bestFit="1" customWidth="1"/>
    <col min="8" max="8" width="13" style="82" bestFit="1" customWidth="1"/>
    <col min="9" max="9" width="17.7109375" style="82" bestFit="1" customWidth="1"/>
    <col min="10" max="10" width="17.85546875" style="82" bestFit="1" customWidth="1"/>
    <col min="11" max="16384" width="9.140625" style="82"/>
  </cols>
  <sheetData>
    <row r="1" spans="2:10">
      <c r="B1" s="81" t="s">
        <v>48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7" t="s">
        <v>9</v>
      </c>
      <c r="C5" s="164" t="s">
        <v>30</v>
      </c>
      <c r="D5" s="164"/>
      <c r="E5" s="109">
        <v>3437500</v>
      </c>
      <c r="F5" s="110" t="s">
        <v>30</v>
      </c>
      <c r="G5" s="110" t="s">
        <v>30</v>
      </c>
      <c r="H5" s="109">
        <v>2169650</v>
      </c>
      <c r="I5" s="109">
        <v>26672105696.950001</v>
      </c>
      <c r="J5" s="110">
        <v>63.117090909090912</v>
      </c>
    </row>
    <row r="6" spans="2:10">
      <c r="B6" s="167" t="s">
        <v>30</v>
      </c>
      <c r="C6" s="169" t="s">
        <v>30</v>
      </c>
      <c r="D6" s="167">
        <v>47178</v>
      </c>
      <c r="E6" s="121">
        <v>3437500</v>
      </c>
      <c r="F6" s="122">
        <v>0.17391787442477208</v>
      </c>
      <c r="G6" s="122">
        <v>0.17391787442477208</v>
      </c>
      <c r="H6" s="121">
        <v>2169650</v>
      </c>
      <c r="I6" s="121">
        <v>26672105696.950001</v>
      </c>
      <c r="J6" s="122">
        <v>63.117090909090912</v>
      </c>
    </row>
    <row r="7" spans="2:10">
      <c r="B7" s="161">
        <v>44866</v>
      </c>
      <c r="C7" s="161">
        <v>44868</v>
      </c>
      <c r="D7" s="161">
        <v>47178</v>
      </c>
      <c r="E7" s="125">
        <v>625000</v>
      </c>
      <c r="F7" s="126">
        <v>0.1739</v>
      </c>
      <c r="G7" s="126">
        <v>0.1739</v>
      </c>
      <c r="H7" s="125">
        <v>277150</v>
      </c>
      <c r="I7" s="125">
        <v>3390718268.73</v>
      </c>
      <c r="J7" s="126">
        <v>44.344000000000001</v>
      </c>
    </row>
    <row r="8" spans="2:10">
      <c r="B8" s="161">
        <v>44873</v>
      </c>
      <c r="C8" s="161">
        <v>44874</v>
      </c>
      <c r="D8" s="161">
        <v>47178</v>
      </c>
      <c r="E8" s="125">
        <v>625000</v>
      </c>
      <c r="F8" s="126">
        <v>0.17349999999999999</v>
      </c>
      <c r="G8" s="126">
        <v>0.17349999999999999</v>
      </c>
      <c r="H8" s="125">
        <v>518950</v>
      </c>
      <c r="I8" s="125">
        <v>6362198643.3699999</v>
      </c>
      <c r="J8" s="126">
        <v>83.031999999999996</v>
      </c>
    </row>
    <row r="9" spans="2:10">
      <c r="B9" s="161">
        <v>44879</v>
      </c>
      <c r="C9" s="161">
        <v>44881</v>
      </c>
      <c r="D9" s="161">
        <v>47178</v>
      </c>
      <c r="E9" s="125">
        <v>625000</v>
      </c>
      <c r="F9" s="126">
        <v>0.17359999999999998</v>
      </c>
      <c r="G9" s="126">
        <v>0.17359999999999998</v>
      </c>
      <c r="H9" s="125">
        <v>430500</v>
      </c>
      <c r="I9" s="125">
        <v>5288665971.2600002</v>
      </c>
      <c r="J9" s="126">
        <v>68.88</v>
      </c>
    </row>
    <row r="10" spans="2:10">
      <c r="B10" s="161">
        <v>44887</v>
      </c>
      <c r="C10" s="161">
        <v>44888</v>
      </c>
      <c r="D10" s="161">
        <v>47178</v>
      </c>
      <c r="E10" s="125">
        <v>937500</v>
      </c>
      <c r="F10" s="126">
        <v>0.17349999999999999</v>
      </c>
      <c r="G10" s="126">
        <v>0.17349999999999999</v>
      </c>
      <c r="H10" s="125">
        <v>443050</v>
      </c>
      <c r="I10" s="125">
        <v>5456898199.6199999</v>
      </c>
      <c r="J10" s="126">
        <v>47.258666666666663</v>
      </c>
    </row>
    <row r="11" spans="2:10">
      <c r="B11" s="161">
        <v>44894</v>
      </c>
      <c r="C11" s="161">
        <v>44895</v>
      </c>
      <c r="D11" s="162">
        <v>47178</v>
      </c>
      <c r="E11" s="125">
        <v>625000</v>
      </c>
      <c r="F11" s="126">
        <v>0.17499999999999999</v>
      </c>
      <c r="G11" s="126">
        <v>0.17499999999999999</v>
      </c>
      <c r="H11" s="125">
        <v>500000</v>
      </c>
      <c r="I11" s="125">
        <v>6173624613.9700003</v>
      </c>
      <c r="J11" s="126">
        <v>80</v>
      </c>
    </row>
    <row r="12" spans="2:10">
      <c r="B12" s="161" t="s">
        <v>30</v>
      </c>
      <c r="C12" s="163" t="s">
        <v>30</v>
      </c>
      <c r="D12" s="163" t="s">
        <v>30</v>
      </c>
      <c r="E12" s="125" t="s">
        <v>30</v>
      </c>
      <c r="F12" s="126" t="s">
        <v>30</v>
      </c>
      <c r="G12" s="126" t="s">
        <v>30</v>
      </c>
      <c r="H12" s="125" t="s">
        <v>30</v>
      </c>
      <c r="I12" s="125" t="s">
        <v>30</v>
      </c>
      <c r="J12" s="126" t="s">
        <v>30</v>
      </c>
    </row>
    <row r="13" spans="2:10">
      <c r="B13" s="107" t="s">
        <v>10</v>
      </c>
      <c r="C13" s="164" t="s">
        <v>30</v>
      </c>
      <c r="D13" s="164"/>
      <c r="E13" s="109">
        <v>16550000</v>
      </c>
      <c r="F13" s="110" t="s">
        <v>30</v>
      </c>
      <c r="G13" s="110" t="s">
        <v>30</v>
      </c>
      <c r="H13" s="109">
        <v>15172247</v>
      </c>
      <c r="I13" s="109">
        <v>11243409072.390001</v>
      </c>
      <c r="J13" s="110">
        <v>91.675208459214502</v>
      </c>
    </row>
    <row r="14" spans="2:10">
      <c r="B14" s="167" t="s">
        <v>30</v>
      </c>
      <c r="C14" s="169" t="s">
        <v>30</v>
      </c>
      <c r="D14" s="167">
        <v>45017</v>
      </c>
      <c r="E14" s="121">
        <v>1400000</v>
      </c>
      <c r="F14" s="122">
        <v>13.6378</v>
      </c>
      <c r="G14" s="122">
        <v>13.6378</v>
      </c>
      <c r="H14" s="121">
        <v>1000000</v>
      </c>
      <c r="I14" s="121">
        <v>949087000</v>
      </c>
      <c r="J14" s="122">
        <v>71.428571428571431</v>
      </c>
    </row>
    <row r="15" spans="2:10">
      <c r="B15" s="161">
        <v>44868</v>
      </c>
      <c r="C15" s="161">
        <v>44869</v>
      </c>
      <c r="D15" s="161">
        <v>45017</v>
      </c>
      <c r="E15" s="125">
        <v>1000000</v>
      </c>
      <c r="F15" s="126">
        <v>13.6378</v>
      </c>
      <c r="G15" s="126">
        <v>13.6378</v>
      </c>
      <c r="H15" s="125">
        <v>1000000</v>
      </c>
      <c r="I15" s="125">
        <v>949087000</v>
      </c>
      <c r="J15" s="126">
        <v>100</v>
      </c>
    </row>
    <row r="16" spans="2:10">
      <c r="B16" s="161">
        <v>44868</v>
      </c>
      <c r="C16" s="161">
        <v>44872</v>
      </c>
      <c r="D16" s="161">
        <v>45017</v>
      </c>
      <c r="E16" s="125">
        <v>250000</v>
      </c>
      <c r="F16" s="126">
        <v>13.6378</v>
      </c>
      <c r="G16" s="126">
        <v>13.6378</v>
      </c>
      <c r="H16" s="125">
        <v>0</v>
      </c>
      <c r="I16" s="125">
        <v>0</v>
      </c>
      <c r="J16" s="126">
        <v>0</v>
      </c>
    </row>
    <row r="17" spans="2:10">
      <c r="B17" s="161">
        <v>44882</v>
      </c>
      <c r="C17" s="161">
        <v>44883</v>
      </c>
      <c r="D17" s="162">
        <v>45017</v>
      </c>
      <c r="E17" s="125">
        <v>150000</v>
      </c>
      <c r="F17" s="126">
        <v>0</v>
      </c>
      <c r="G17" s="126">
        <v>0</v>
      </c>
      <c r="H17" s="125">
        <v>0</v>
      </c>
      <c r="I17" s="125">
        <v>0</v>
      </c>
      <c r="J17" s="126">
        <v>0</v>
      </c>
    </row>
    <row r="18" spans="2:10">
      <c r="B18" s="161" t="s">
        <v>30</v>
      </c>
      <c r="C18" s="163" t="s">
        <v>30</v>
      </c>
      <c r="D18" s="163" t="s">
        <v>30</v>
      </c>
      <c r="E18" s="125" t="s">
        <v>30</v>
      </c>
      <c r="F18" s="126" t="s">
        <v>30</v>
      </c>
      <c r="G18" s="126" t="s">
        <v>30</v>
      </c>
      <c r="H18" s="125" t="s">
        <v>30</v>
      </c>
      <c r="I18" s="125" t="s">
        <v>30</v>
      </c>
      <c r="J18" s="126" t="s">
        <v>30</v>
      </c>
    </row>
    <row r="19" spans="2:10">
      <c r="B19" s="167" t="s">
        <v>30</v>
      </c>
      <c r="C19" s="169" t="s">
        <v>30</v>
      </c>
      <c r="D19" s="167">
        <v>46023</v>
      </c>
      <c r="E19" s="121">
        <v>11000000</v>
      </c>
      <c r="F19" s="122">
        <v>11.860304503487811</v>
      </c>
      <c r="G19" s="122">
        <v>11.86982770649883</v>
      </c>
      <c r="H19" s="121">
        <v>10880325</v>
      </c>
      <c r="I19" s="121">
        <v>7640094615.0200005</v>
      </c>
      <c r="J19" s="122">
        <v>98.912045454545449</v>
      </c>
    </row>
    <row r="20" spans="2:10">
      <c r="B20" s="161">
        <v>44868</v>
      </c>
      <c r="C20" s="161">
        <v>44869</v>
      </c>
      <c r="D20" s="161">
        <v>46023</v>
      </c>
      <c r="E20" s="125">
        <v>8000000</v>
      </c>
      <c r="F20" s="126">
        <v>11.726000000000001</v>
      </c>
      <c r="G20" s="126">
        <v>11.7387</v>
      </c>
      <c r="H20" s="125">
        <v>8000000</v>
      </c>
      <c r="I20" s="125">
        <v>5636159185.1800003</v>
      </c>
      <c r="J20" s="126">
        <v>100</v>
      </c>
    </row>
    <row r="21" spans="2:10">
      <c r="B21" s="161">
        <v>44868</v>
      </c>
      <c r="C21" s="161">
        <v>44872</v>
      </c>
      <c r="D21" s="161">
        <v>46023</v>
      </c>
      <c r="E21" s="125">
        <v>2000000</v>
      </c>
      <c r="F21" s="126">
        <v>11.726000000000001</v>
      </c>
      <c r="G21" s="126">
        <v>11.726000000000001</v>
      </c>
      <c r="H21" s="125">
        <v>1998325</v>
      </c>
      <c r="I21" s="125">
        <v>1408480784.51</v>
      </c>
      <c r="J21" s="126">
        <v>99.916249999999991</v>
      </c>
    </row>
    <row r="22" spans="2:10">
      <c r="B22" s="161">
        <v>44875</v>
      </c>
      <c r="C22" s="161">
        <v>44876</v>
      </c>
      <c r="D22" s="161">
        <v>46023</v>
      </c>
      <c r="E22" s="125">
        <v>150000</v>
      </c>
      <c r="F22" s="126">
        <v>12.6997</v>
      </c>
      <c r="G22" s="126">
        <v>12.6997</v>
      </c>
      <c r="H22" s="125">
        <v>150000</v>
      </c>
      <c r="I22" s="125">
        <v>103065065.7</v>
      </c>
      <c r="J22" s="126">
        <v>100</v>
      </c>
    </row>
    <row r="23" spans="2:10">
      <c r="B23" s="161">
        <v>44875</v>
      </c>
      <c r="C23" s="161">
        <v>44879</v>
      </c>
      <c r="D23" s="161">
        <v>46023</v>
      </c>
      <c r="E23" s="125">
        <v>37500</v>
      </c>
      <c r="F23" s="126">
        <v>12.6997</v>
      </c>
      <c r="G23" s="126">
        <v>12.6997</v>
      </c>
      <c r="H23" s="125">
        <v>12000</v>
      </c>
      <c r="I23" s="125">
        <v>8249117.96</v>
      </c>
      <c r="J23" s="126">
        <v>32</v>
      </c>
    </row>
    <row r="24" spans="2:10">
      <c r="B24" s="161">
        <v>44882</v>
      </c>
      <c r="C24" s="161">
        <v>44883</v>
      </c>
      <c r="D24" s="161">
        <v>46023</v>
      </c>
      <c r="E24" s="125">
        <v>150000</v>
      </c>
      <c r="F24" s="126">
        <v>13.764699999999999</v>
      </c>
      <c r="G24" s="126">
        <v>13.764699999999999</v>
      </c>
      <c r="H24" s="125">
        <v>150000</v>
      </c>
      <c r="I24" s="125">
        <v>100271812.8</v>
      </c>
      <c r="J24" s="126">
        <v>100</v>
      </c>
    </row>
    <row r="25" spans="2:10">
      <c r="B25" s="161">
        <v>44882</v>
      </c>
      <c r="C25" s="161">
        <v>44886</v>
      </c>
      <c r="D25" s="161">
        <v>46023</v>
      </c>
      <c r="E25" s="125">
        <v>37500</v>
      </c>
      <c r="F25" s="126">
        <v>13.764699999999999</v>
      </c>
      <c r="G25" s="126">
        <v>13.764699999999999</v>
      </c>
      <c r="H25" s="125">
        <v>30000</v>
      </c>
      <c r="I25" s="125">
        <v>20064628.050000001</v>
      </c>
      <c r="J25" s="126">
        <v>80</v>
      </c>
    </row>
    <row r="26" spans="2:10">
      <c r="B26" s="161">
        <v>44889</v>
      </c>
      <c r="C26" s="161">
        <v>44890</v>
      </c>
      <c r="D26" s="161">
        <v>46023</v>
      </c>
      <c r="E26" s="125">
        <v>500000</v>
      </c>
      <c r="F26" s="126">
        <v>13.574199999999999</v>
      </c>
      <c r="G26" s="126">
        <v>13.5777</v>
      </c>
      <c r="H26" s="125">
        <v>500000</v>
      </c>
      <c r="I26" s="125">
        <v>336842968.69999999</v>
      </c>
      <c r="J26" s="126">
        <v>100</v>
      </c>
    </row>
    <row r="27" spans="2:10">
      <c r="B27" s="161">
        <v>44889</v>
      </c>
      <c r="C27" s="161">
        <v>44893</v>
      </c>
      <c r="D27" s="162">
        <v>46023</v>
      </c>
      <c r="E27" s="125">
        <v>125000</v>
      </c>
      <c r="F27" s="126">
        <v>13.574199999999999</v>
      </c>
      <c r="G27" s="126">
        <v>13.574199999999999</v>
      </c>
      <c r="H27" s="125">
        <v>40000</v>
      </c>
      <c r="I27" s="125">
        <v>26961052.120000001</v>
      </c>
      <c r="J27" s="126">
        <v>32</v>
      </c>
    </row>
    <row r="28" spans="2:10">
      <c r="B28" s="161" t="s">
        <v>30</v>
      </c>
      <c r="C28" s="163" t="s">
        <v>30</v>
      </c>
      <c r="D28" s="163" t="s">
        <v>30</v>
      </c>
      <c r="E28" s="125" t="s">
        <v>30</v>
      </c>
      <c r="F28" s="126" t="s">
        <v>30</v>
      </c>
      <c r="G28" s="126" t="s">
        <v>30</v>
      </c>
      <c r="H28" s="125" t="s">
        <v>30</v>
      </c>
      <c r="I28" s="125" t="s">
        <v>30</v>
      </c>
      <c r="J28" s="126" t="s">
        <v>30</v>
      </c>
    </row>
    <row r="29" spans="2:10">
      <c r="B29" s="167" t="s">
        <v>30</v>
      </c>
      <c r="C29" s="169" t="s">
        <v>30</v>
      </c>
      <c r="D29" s="167">
        <v>45566</v>
      </c>
      <c r="E29" s="121">
        <v>3500000</v>
      </c>
      <c r="F29" s="122">
        <v>12.47698652314175</v>
      </c>
      <c r="G29" s="122">
        <v>12.480652455589015</v>
      </c>
      <c r="H29" s="121">
        <v>3104422</v>
      </c>
      <c r="I29" s="121">
        <v>2486773442.5199995</v>
      </c>
      <c r="J29" s="122">
        <v>88.697771428571428</v>
      </c>
    </row>
    <row r="30" spans="2:10">
      <c r="B30" s="161">
        <v>44868</v>
      </c>
      <c r="C30" s="161">
        <v>44869</v>
      </c>
      <c r="D30" s="161">
        <v>45566</v>
      </c>
      <c r="E30" s="125">
        <v>2000000</v>
      </c>
      <c r="F30" s="126">
        <v>12.0091</v>
      </c>
      <c r="G30" s="126">
        <v>12.0139</v>
      </c>
      <c r="H30" s="125">
        <v>2000000</v>
      </c>
      <c r="I30" s="125">
        <v>1612163220.3499999</v>
      </c>
      <c r="J30" s="126">
        <v>100</v>
      </c>
    </row>
    <row r="31" spans="2:10">
      <c r="B31" s="161">
        <v>44868</v>
      </c>
      <c r="C31" s="161">
        <v>44872</v>
      </c>
      <c r="D31" s="161">
        <v>45566</v>
      </c>
      <c r="E31" s="125">
        <v>500000</v>
      </c>
      <c r="F31" s="126">
        <v>12.0091</v>
      </c>
      <c r="G31" s="126">
        <v>12.0091</v>
      </c>
      <c r="H31" s="125">
        <v>225922</v>
      </c>
      <c r="I31" s="125">
        <v>182193802.12</v>
      </c>
      <c r="J31" s="126">
        <v>45.184400000000004</v>
      </c>
    </row>
    <row r="32" spans="2:10">
      <c r="B32" s="161">
        <v>44875</v>
      </c>
      <c r="C32" s="161">
        <v>44876</v>
      </c>
      <c r="D32" s="161">
        <v>45566</v>
      </c>
      <c r="E32" s="125">
        <v>150000</v>
      </c>
      <c r="F32" s="126">
        <v>12.864699999999999</v>
      </c>
      <c r="G32" s="126">
        <v>12.864699999999999</v>
      </c>
      <c r="H32" s="125">
        <v>150000</v>
      </c>
      <c r="I32" s="125">
        <v>119462587.2</v>
      </c>
      <c r="J32" s="126">
        <v>100</v>
      </c>
    </row>
    <row r="33" spans="2:10">
      <c r="B33" s="161">
        <v>44875</v>
      </c>
      <c r="C33" s="161">
        <v>44879</v>
      </c>
      <c r="D33" s="161">
        <v>45566</v>
      </c>
      <c r="E33" s="125">
        <v>37500</v>
      </c>
      <c r="F33" s="126">
        <v>12.864699999999999</v>
      </c>
      <c r="G33" s="126">
        <v>12.864699999999999</v>
      </c>
      <c r="H33" s="125">
        <v>12000</v>
      </c>
      <c r="I33" s="125">
        <v>9561597.6999999993</v>
      </c>
      <c r="J33" s="126">
        <v>32</v>
      </c>
    </row>
    <row r="34" spans="2:10">
      <c r="B34" s="161">
        <v>44882</v>
      </c>
      <c r="C34" s="161">
        <v>44883</v>
      </c>
      <c r="D34" s="161">
        <v>45566</v>
      </c>
      <c r="E34" s="125">
        <v>150000</v>
      </c>
      <c r="F34" s="126">
        <v>14.0297</v>
      </c>
      <c r="G34" s="126">
        <v>14.0297</v>
      </c>
      <c r="H34" s="125">
        <v>150000</v>
      </c>
      <c r="I34" s="125">
        <v>117421655.09999999</v>
      </c>
      <c r="J34" s="126">
        <v>100</v>
      </c>
    </row>
    <row r="35" spans="2:10">
      <c r="B35" s="161">
        <v>44882</v>
      </c>
      <c r="C35" s="161">
        <v>44886</v>
      </c>
      <c r="D35" s="161">
        <v>45566</v>
      </c>
      <c r="E35" s="125">
        <v>37500</v>
      </c>
      <c r="F35" s="126">
        <v>14.0297</v>
      </c>
      <c r="G35" s="126">
        <v>14.0297</v>
      </c>
      <c r="H35" s="125">
        <v>26500</v>
      </c>
      <c r="I35" s="125">
        <v>20755302.829999998</v>
      </c>
      <c r="J35" s="126">
        <v>70.666666666666671</v>
      </c>
    </row>
    <row r="36" spans="2:10">
      <c r="B36" s="161">
        <v>44889</v>
      </c>
      <c r="C36" s="161">
        <v>44890</v>
      </c>
      <c r="D36" s="161">
        <v>45566</v>
      </c>
      <c r="E36" s="125">
        <v>500000</v>
      </c>
      <c r="F36" s="126">
        <v>13.8292</v>
      </c>
      <c r="G36" s="126">
        <v>13.832700000000001</v>
      </c>
      <c r="H36" s="125">
        <v>500000</v>
      </c>
      <c r="I36" s="125">
        <v>393702855.5</v>
      </c>
      <c r="J36" s="126">
        <v>100</v>
      </c>
    </row>
    <row r="37" spans="2:10">
      <c r="B37" s="161">
        <v>44889</v>
      </c>
      <c r="C37" s="161">
        <v>44893</v>
      </c>
      <c r="D37" s="162">
        <v>45566</v>
      </c>
      <c r="E37" s="125">
        <v>125000</v>
      </c>
      <c r="F37" s="126">
        <v>13.8292</v>
      </c>
      <c r="G37" s="126">
        <v>13.8292</v>
      </c>
      <c r="H37" s="125">
        <v>40000</v>
      </c>
      <c r="I37" s="125">
        <v>31512421.719999999</v>
      </c>
      <c r="J37" s="126">
        <v>32</v>
      </c>
    </row>
    <row r="38" spans="2:10">
      <c r="B38" s="161" t="s">
        <v>30</v>
      </c>
      <c r="C38" s="163" t="s">
        <v>30</v>
      </c>
      <c r="D38" s="163" t="s">
        <v>30</v>
      </c>
      <c r="E38" s="125" t="s">
        <v>30</v>
      </c>
      <c r="F38" s="126" t="s">
        <v>30</v>
      </c>
      <c r="G38" s="126" t="s">
        <v>30</v>
      </c>
      <c r="H38" s="125" t="s">
        <v>30</v>
      </c>
      <c r="I38" s="125" t="s">
        <v>30</v>
      </c>
      <c r="J38" s="126" t="s">
        <v>30</v>
      </c>
    </row>
    <row r="39" spans="2:10">
      <c r="B39" s="167" t="s">
        <v>30</v>
      </c>
      <c r="C39" s="169" t="s">
        <v>30</v>
      </c>
      <c r="D39" s="167">
        <v>45200</v>
      </c>
      <c r="E39" s="121">
        <v>650000</v>
      </c>
      <c r="F39" s="122">
        <v>14.241799999999998</v>
      </c>
      <c r="G39" s="122">
        <v>14.249899999999998</v>
      </c>
      <c r="H39" s="121">
        <v>187500</v>
      </c>
      <c r="I39" s="121">
        <v>167454014.84999999</v>
      </c>
      <c r="J39" s="122">
        <v>28.846153846153843</v>
      </c>
    </row>
    <row r="40" spans="2:10">
      <c r="B40" s="161">
        <v>44875</v>
      </c>
      <c r="C40" s="161">
        <v>44876</v>
      </c>
      <c r="D40" s="161">
        <v>45200</v>
      </c>
      <c r="E40" s="125">
        <v>150000</v>
      </c>
      <c r="F40" s="126">
        <v>0</v>
      </c>
      <c r="G40" s="126">
        <v>0</v>
      </c>
      <c r="H40" s="125">
        <v>0</v>
      </c>
      <c r="I40" s="125">
        <v>0</v>
      </c>
      <c r="J40" s="126">
        <v>0</v>
      </c>
    </row>
    <row r="41" spans="2:10">
      <c r="B41" s="161">
        <v>44889</v>
      </c>
      <c r="C41" s="161">
        <v>44890</v>
      </c>
      <c r="D41" s="162">
        <v>45200</v>
      </c>
      <c r="E41" s="125">
        <v>500000</v>
      </c>
      <c r="F41" s="126">
        <v>14.2418</v>
      </c>
      <c r="G41" s="126">
        <v>14.2499</v>
      </c>
      <c r="H41" s="125">
        <v>187500</v>
      </c>
      <c r="I41" s="125">
        <v>167454014.84999999</v>
      </c>
      <c r="J41" s="126">
        <v>37.5</v>
      </c>
    </row>
    <row r="42" spans="2:10">
      <c r="B42" s="161" t="s">
        <v>30</v>
      </c>
      <c r="C42" s="163" t="s">
        <v>30</v>
      </c>
      <c r="D42" s="163" t="s">
        <v>30</v>
      </c>
      <c r="E42" s="125" t="s">
        <v>30</v>
      </c>
      <c r="F42" s="126" t="s">
        <v>30</v>
      </c>
      <c r="G42" s="126" t="s">
        <v>30</v>
      </c>
      <c r="H42" s="125" t="s">
        <v>30</v>
      </c>
      <c r="I42" s="125" t="s">
        <v>30</v>
      </c>
      <c r="J42" s="126" t="s">
        <v>30</v>
      </c>
    </row>
    <row r="43" spans="2:10">
      <c r="B43" s="107" t="s">
        <v>11</v>
      </c>
      <c r="C43" s="164" t="s">
        <v>30</v>
      </c>
      <c r="D43" s="164"/>
      <c r="E43" s="109">
        <v>6275000</v>
      </c>
      <c r="F43" s="110" t="s">
        <v>30</v>
      </c>
      <c r="G43" s="110" t="s">
        <v>30</v>
      </c>
      <c r="H43" s="109">
        <v>5290683</v>
      </c>
      <c r="I43" s="109">
        <v>21211067998.299999</v>
      </c>
      <c r="J43" s="110">
        <v>84.313673306772912</v>
      </c>
    </row>
    <row r="44" spans="2:10">
      <c r="B44" s="167" t="s">
        <v>30</v>
      </c>
      <c r="C44" s="169" t="s">
        <v>30</v>
      </c>
      <c r="D44" s="167">
        <v>45792</v>
      </c>
      <c r="E44" s="121">
        <v>1437500</v>
      </c>
      <c r="F44" s="122">
        <v>6.03728914082477</v>
      </c>
      <c r="G44" s="122">
        <v>6.03728914082477</v>
      </c>
      <c r="H44" s="121">
        <v>1312490</v>
      </c>
      <c r="I44" s="121">
        <v>5270004955.6800003</v>
      </c>
      <c r="J44" s="122">
        <v>91.303652173913036</v>
      </c>
    </row>
    <row r="45" spans="2:10">
      <c r="B45" s="161">
        <v>44866</v>
      </c>
      <c r="C45" s="161">
        <v>44868</v>
      </c>
      <c r="D45" s="161">
        <v>45792</v>
      </c>
      <c r="E45" s="125">
        <v>625000</v>
      </c>
      <c r="F45" s="126">
        <v>5.3487999999999998</v>
      </c>
      <c r="G45" s="126">
        <v>5.3487999999999998</v>
      </c>
      <c r="H45" s="125">
        <v>500000</v>
      </c>
      <c r="I45" s="125">
        <v>2063627845.49</v>
      </c>
      <c r="J45" s="126">
        <v>80</v>
      </c>
    </row>
    <row r="46" spans="2:10">
      <c r="B46" s="161">
        <v>44879</v>
      </c>
      <c r="C46" s="161">
        <v>44881</v>
      </c>
      <c r="D46" s="161">
        <v>45792</v>
      </c>
      <c r="E46" s="125">
        <v>187500</v>
      </c>
      <c r="F46" s="126">
        <v>6.0514999999999999</v>
      </c>
      <c r="G46" s="126">
        <v>6.0514999999999999</v>
      </c>
      <c r="H46" s="125">
        <v>187498</v>
      </c>
      <c r="I46" s="125">
        <v>744031561.85000002</v>
      </c>
      <c r="J46" s="126">
        <v>99.998933333333326</v>
      </c>
    </row>
    <row r="47" spans="2:10">
      <c r="B47" s="161">
        <v>44894</v>
      </c>
      <c r="C47" s="161">
        <v>44895</v>
      </c>
      <c r="D47" s="162">
        <v>45792</v>
      </c>
      <c r="E47" s="125">
        <v>625000</v>
      </c>
      <c r="F47" s="126">
        <v>6.61</v>
      </c>
      <c r="G47" s="126">
        <v>6.61</v>
      </c>
      <c r="H47" s="125">
        <v>624992</v>
      </c>
      <c r="I47" s="125">
        <v>2462345548.3400002</v>
      </c>
      <c r="J47" s="126">
        <v>99.998719999999992</v>
      </c>
    </row>
    <row r="48" spans="2:10">
      <c r="B48" s="161" t="s">
        <v>30</v>
      </c>
      <c r="C48" s="163" t="s">
        <v>30</v>
      </c>
      <c r="D48" s="163" t="s">
        <v>30</v>
      </c>
      <c r="E48" s="125" t="s">
        <v>30</v>
      </c>
      <c r="F48" s="126" t="s">
        <v>30</v>
      </c>
      <c r="G48" s="126" t="s">
        <v>30</v>
      </c>
      <c r="H48" s="125" t="s">
        <v>30</v>
      </c>
      <c r="I48" s="125" t="s">
        <v>30</v>
      </c>
      <c r="J48" s="126" t="s">
        <v>30</v>
      </c>
    </row>
    <row r="49" spans="2:10">
      <c r="B49" s="167" t="s">
        <v>30</v>
      </c>
      <c r="C49" s="169" t="s">
        <v>30</v>
      </c>
      <c r="D49" s="167">
        <v>49444</v>
      </c>
      <c r="E49" s="121">
        <v>562500</v>
      </c>
      <c r="F49" s="122">
        <v>6.0958392568862827</v>
      </c>
      <c r="G49" s="122">
        <v>6.0958392568862827</v>
      </c>
      <c r="H49" s="121">
        <v>449586</v>
      </c>
      <c r="I49" s="121">
        <v>1792237130.8700001</v>
      </c>
      <c r="J49" s="122">
        <v>79.926400000000001</v>
      </c>
    </row>
    <row r="50" spans="2:10">
      <c r="B50" s="161">
        <v>44873</v>
      </c>
      <c r="C50" s="161">
        <v>44874</v>
      </c>
      <c r="D50" s="161">
        <v>49444</v>
      </c>
      <c r="E50" s="125">
        <v>150000</v>
      </c>
      <c r="F50" s="126">
        <v>5.8864000000000001</v>
      </c>
      <c r="G50" s="126">
        <v>5.8864000000000001</v>
      </c>
      <c r="H50" s="125">
        <v>150000</v>
      </c>
      <c r="I50" s="125">
        <v>617813906.98000002</v>
      </c>
      <c r="J50" s="126">
        <v>100</v>
      </c>
    </row>
    <row r="51" spans="2:10">
      <c r="B51" s="161">
        <v>44873</v>
      </c>
      <c r="C51" s="161">
        <v>44875</v>
      </c>
      <c r="D51" s="161">
        <v>49444</v>
      </c>
      <c r="E51" s="125">
        <v>37500</v>
      </c>
      <c r="F51" s="126">
        <v>5.8864000000000001</v>
      </c>
      <c r="G51" s="126">
        <v>5.8864000000000001</v>
      </c>
      <c r="H51" s="125">
        <v>9886</v>
      </c>
      <c r="I51" s="125">
        <v>40733061.240000002</v>
      </c>
      <c r="J51" s="126">
        <v>26.362666666666669</v>
      </c>
    </row>
    <row r="52" spans="2:10">
      <c r="B52" s="161">
        <v>44887</v>
      </c>
      <c r="C52" s="161">
        <v>44888</v>
      </c>
      <c r="D52" s="161">
        <v>49444</v>
      </c>
      <c r="E52" s="125">
        <v>300000</v>
      </c>
      <c r="F52" s="126">
        <v>6.2175000000000002</v>
      </c>
      <c r="G52" s="126">
        <v>6.2175000000000002</v>
      </c>
      <c r="H52" s="125">
        <v>289700</v>
      </c>
      <c r="I52" s="125">
        <v>1133690162.6500001</v>
      </c>
      <c r="J52" s="126">
        <v>96.566666666666663</v>
      </c>
    </row>
    <row r="53" spans="2:10">
      <c r="B53" s="161">
        <v>44887</v>
      </c>
      <c r="C53" s="161">
        <v>44889</v>
      </c>
      <c r="D53" s="162">
        <v>49444</v>
      </c>
      <c r="E53" s="125">
        <v>75000</v>
      </c>
      <c r="F53" s="126">
        <v>6.2175000000000002</v>
      </c>
      <c r="G53" s="126">
        <v>6.2175000000000002</v>
      </c>
      <c r="H53" s="125">
        <v>0</v>
      </c>
      <c r="I53" s="125">
        <v>0</v>
      </c>
      <c r="J53" s="126">
        <v>0</v>
      </c>
    </row>
    <row r="54" spans="2:10">
      <c r="B54" s="161" t="s">
        <v>30</v>
      </c>
      <c r="C54" s="163" t="s">
        <v>30</v>
      </c>
      <c r="D54" s="163" t="s">
        <v>30</v>
      </c>
      <c r="E54" s="125" t="s">
        <v>30</v>
      </c>
      <c r="F54" s="126" t="s">
        <v>30</v>
      </c>
      <c r="G54" s="126" t="s">
        <v>30</v>
      </c>
      <c r="H54" s="125" t="s">
        <v>30</v>
      </c>
      <c r="I54" s="125" t="s">
        <v>30</v>
      </c>
      <c r="J54" s="126" t="s">
        <v>30</v>
      </c>
    </row>
    <row r="55" spans="2:10">
      <c r="B55" s="167" t="s">
        <v>30</v>
      </c>
      <c r="C55" s="169" t="s">
        <v>30</v>
      </c>
      <c r="D55" s="167">
        <v>53097</v>
      </c>
      <c r="E55" s="121">
        <v>525000</v>
      </c>
      <c r="F55" s="122">
        <v>6.0399787047751117</v>
      </c>
      <c r="G55" s="122">
        <v>6.0399787047751117</v>
      </c>
      <c r="H55" s="121">
        <v>326405</v>
      </c>
      <c r="I55" s="121">
        <v>1301862142.29</v>
      </c>
      <c r="J55" s="122">
        <v>62.172380952380955</v>
      </c>
    </row>
    <row r="56" spans="2:10">
      <c r="B56" s="161">
        <v>44866</v>
      </c>
      <c r="C56" s="161">
        <v>44868</v>
      </c>
      <c r="D56" s="161">
        <v>53097</v>
      </c>
      <c r="E56" s="125">
        <v>150000</v>
      </c>
      <c r="F56" s="126">
        <v>5.7549000000000001</v>
      </c>
      <c r="G56" s="126">
        <v>5.7549000000000001</v>
      </c>
      <c r="H56" s="125">
        <v>90500</v>
      </c>
      <c r="I56" s="125">
        <v>379572937.05000001</v>
      </c>
      <c r="J56" s="126">
        <v>60.333333333333336</v>
      </c>
    </row>
    <row r="57" spans="2:10">
      <c r="B57" s="161">
        <v>44866</v>
      </c>
      <c r="C57" s="161">
        <v>44869</v>
      </c>
      <c r="D57" s="161">
        <v>53097</v>
      </c>
      <c r="E57" s="125">
        <v>37500</v>
      </c>
      <c r="F57" s="126">
        <v>5.7549000000000001</v>
      </c>
      <c r="G57" s="126">
        <v>5.7549000000000001</v>
      </c>
      <c r="H57" s="125">
        <v>0</v>
      </c>
      <c r="I57" s="125">
        <v>0</v>
      </c>
      <c r="J57" s="126">
        <v>0</v>
      </c>
    </row>
    <row r="58" spans="2:10">
      <c r="B58" s="161">
        <v>44879</v>
      </c>
      <c r="C58" s="161">
        <v>44881</v>
      </c>
      <c r="D58" s="161">
        <v>53097</v>
      </c>
      <c r="E58" s="125">
        <v>150000</v>
      </c>
      <c r="F58" s="126">
        <v>6.1372999999999998</v>
      </c>
      <c r="G58" s="126">
        <v>6.1372999999999998</v>
      </c>
      <c r="H58" s="125">
        <v>150000</v>
      </c>
      <c r="I58" s="125">
        <v>587164024.19000006</v>
      </c>
      <c r="J58" s="126">
        <v>100</v>
      </c>
    </row>
    <row r="59" spans="2:10">
      <c r="B59" s="161">
        <v>44879</v>
      </c>
      <c r="C59" s="161">
        <v>44882</v>
      </c>
      <c r="D59" s="161">
        <v>53097</v>
      </c>
      <c r="E59" s="125">
        <v>37500</v>
      </c>
      <c r="F59" s="126">
        <v>6.1372999999999998</v>
      </c>
      <c r="G59" s="126">
        <v>6.1372999999999998</v>
      </c>
      <c r="H59" s="125">
        <v>34755</v>
      </c>
      <c r="I59" s="125">
        <v>136098414.75</v>
      </c>
      <c r="J59" s="126">
        <v>92.679999999999993</v>
      </c>
    </row>
    <row r="60" spans="2:10">
      <c r="B60" s="161">
        <v>44894</v>
      </c>
      <c r="C60" s="161">
        <v>44895</v>
      </c>
      <c r="D60" s="162">
        <v>53097</v>
      </c>
      <c r="E60" s="125">
        <v>150000</v>
      </c>
      <c r="F60" s="126">
        <v>6.23</v>
      </c>
      <c r="G60" s="126">
        <v>6.23</v>
      </c>
      <c r="H60" s="125">
        <v>51150</v>
      </c>
      <c r="I60" s="125">
        <v>199026766.30000001</v>
      </c>
      <c r="J60" s="126">
        <v>34.1</v>
      </c>
    </row>
    <row r="61" spans="2:10">
      <c r="B61" s="161" t="s">
        <v>30</v>
      </c>
      <c r="C61" s="163" t="s">
        <v>30</v>
      </c>
      <c r="D61" s="163" t="s">
        <v>30</v>
      </c>
      <c r="E61" s="125" t="s">
        <v>30</v>
      </c>
      <c r="F61" s="126" t="s">
        <v>30</v>
      </c>
      <c r="G61" s="126" t="s">
        <v>30</v>
      </c>
      <c r="H61" s="125" t="s">
        <v>30</v>
      </c>
      <c r="I61" s="125" t="s">
        <v>30</v>
      </c>
      <c r="J61" s="126" t="s">
        <v>30</v>
      </c>
    </row>
    <row r="62" spans="2:10">
      <c r="B62" s="167" t="s">
        <v>30</v>
      </c>
      <c r="C62" s="169" t="s">
        <v>30</v>
      </c>
      <c r="D62" s="167">
        <v>48441</v>
      </c>
      <c r="E62" s="121">
        <v>1312500</v>
      </c>
      <c r="F62" s="122">
        <v>5.98910056020644</v>
      </c>
      <c r="G62" s="122">
        <v>5.98910056020644</v>
      </c>
      <c r="H62" s="121">
        <v>1158802</v>
      </c>
      <c r="I62" s="121">
        <v>4675329022.4899998</v>
      </c>
      <c r="J62" s="122">
        <v>88.289676190476186</v>
      </c>
    </row>
    <row r="63" spans="2:10">
      <c r="B63" s="161">
        <v>44866</v>
      </c>
      <c r="C63" s="161">
        <v>44868</v>
      </c>
      <c r="D63" s="161">
        <v>48441</v>
      </c>
      <c r="E63" s="125">
        <v>500000</v>
      </c>
      <c r="F63" s="126">
        <v>5.71</v>
      </c>
      <c r="G63" s="126">
        <v>5.71</v>
      </c>
      <c r="H63" s="125">
        <v>471300</v>
      </c>
      <c r="I63" s="125">
        <v>1929480392.4400001</v>
      </c>
      <c r="J63" s="126">
        <v>94.26</v>
      </c>
    </row>
    <row r="64" spans="2:10">
      <c r="B64" s="161">
        <v>44866</v>
      </c>
      <c r="C64" s="161">
        <v>44869</v>
      </c>
      <c r="D64" s="161">
        <v>48441</v>
      </c>
      <c r="E64" s="125">
        <v>125000</v>
      </c>
      <c r="F64" s="126">
        <v>5.71</v>
      </c>
      <c r="G64" s="126">
        <v>5.71</v>
      </c>
      <c r="H64" s="125">
        <v>20984</v>
      </c>
      <c r="I64" s="125">
        <v>85938622.260000005</v>
      </c>
      <c r="J64" s="126">
        <v>16.787199999999999</v>
      </c>
    </row>
    <row r="65" spans="2:10">
      <c r="B65" s="161">
        <v>44879</v>
      </c>
      <c r="C65" s="161">
        <v>44881</v>
      </c>
      <c r="D65" s="161">
        <v>48441</v>
      </c>
      <c r="E65" s="125">
        <v>150000</v>
      </c>
      <c r="F65" s="126">
        <v>6.0896999999999997</v>
      </c>
      <c r="G65" s="126">
        <v>6.0896999999999997</v>
      </c>
      <c r="H65" s="125">
        <v>150000</v>
      </c>
      <c r="I65" s="125">
        <v>601005124.02999997</v>
      </c>
      <c r="J65" s="126">
        <v>100</v>
      </c>
    </row>
    <row r="66" spans="2:10">
      <c r="B66" s="161">
        <v>44879</v>
      </c>
      <c r="C66" s="161">
        <v>44882</v>
      </c>
      <c r="D66" s="161">
        <v>48441</v>
      </c>
      <c r="E66" s="125">
        <v>37500</v>
      </c>
      <c r="F66" s="126">
        <v>6.0896999999999997</v>
      </c>
      <c r="G66" s="126">
        <v>6.0896999999999997</v>
      </c>
      <c r="H66" s="125">
        <v>16518</v>
      </c>
      <c r="I66" s="125">
        <v>66208131.270000003</v>
      </c>
      <c r="J66" s="126">
        <v>44.048000000000002</v>
      </c>
    </row>
    <row r="67" spans="2:10">
      <c r="B67" s="161">
        <v>44894</v>
      </c>
      <c r="C67" s="161">
        <v>44895</v>
      </c>
      <c r="D67" s="162">
        <v>48441</v>
      </c>
      <c r="E67" s="125">
        <v>500000</v>
      </c>
      <c r="F67" s="126">
        <v>6.2377000000000002</v>
      </c>
      <c r="G67" s="126">
        <v>6.2377000000000002</v>
      </c>
      <c r="H67" s="125">
        <v>500000</v>
      </c>
      <c r="I67" s="125">
        <v>1992696752.49</v>
      </c>
      <c r="J67" s="126">
        <v>100</v>
      </c>
    </row>
    <row r="68" spans="2:10">
      <c r="B68" s="161" t="s">
        <v>30</v>
      </c>
      <c r="C68" s="163" t="s">
        <v>30</v>
      </c>
      <c r="D68" s="163" t="s">
        <v>30</v>
      </c>
      <c r="E68" s="125" t="s">
        <v>30</v>
      </c>
      <c r="F68" s="126" t="s">
        <v>30</v>
      </c>
      <c r="G68" s="126" t="s">
        <v>30</v>
      </c>
      <c r="H68" s="125" t="s">
        <v>30</v>
      </c>
      <c r="I68" s="125" t="s">
        <v>30</v>
      </c>
      <c r="J68" s="126" t="s">
        <v>30</v>
      </c>
    </row>
    <row r="69" spans="2:10">
      <c r="B69" s="167" t="s">
        <v>30</v>
      </c>
      <c r="C69" s="169" t="s">
        <v>30</v>
      </c>
      <c r="D69" s="167">
        <v>46522</v>
      </c>
      <c r="E69" s="121">
        <v>1875000</v>
      </c>
      <c r="F69" s="122">
        <v>6.0369488928429131</v>
      </c>
      <c r="G69" s="122">
        <v>6.0369488928429131</v>
      </c>
      <c r="H69" s="121">
        <v>1555902</v>
      </c>
      <c r="I69" s="121">
        <v>6233135251.6300001</v>
      </c>
      <c r="J69" s="122">
        <v>82.981439999999992</v>
      </c>
    </row>
    <row r="70" spans="2:10">
      <c r="B70" s="161">
        <v>44873</v>
      </c>
      <c r="C70" s="161">
        <v>44874</v>
      </c>
      <c r="D70" s="161">
        <v>46522</v>
      </c>
      <c r="E70" s="125">
        <v>625000</v>
      </c>
      <c r="F70" s="126">
        <v>5.7190000000000003</v>
      </c>
      <c r="G70" s="126">
        <v>5.7190000000000003</v>
      </c>
      <c r="H70" s="125">
        <v>505500</v>
      </c>
      <c r="I70" s="125">
        <v>2081860739.28</v>
      </c>
      <c r="J70" s="126">
        <v>80.88</v>
      </c>
    </row>
    <row r="71" spans="2:10">
      <c r="B71" s="161">
        <v>44887</v>
      </c>
      <c r="C71" s="161">
        <v>44888</v>
      </c>
      <c r="D71" s="162">
        <v>46522</v>
      </c>
      <c r="E71" s="125">
        <v>1250000</v>
      </c>
      <c r="F71" s="126">
        <v>6.1963999999999997</v>
      </c>
      <c r="G71" s="126">
        <v>6.1963999999999997</v>
      </c>
      <c r="H71" s="125">
        <v>1050402</v>
      </c>
      <c r="I71" s="125">
        <v>4151274512.3499999</v>
      </c>
      <c r="J71" s="126">
        <v>84.032160000000005</v>
      </c>
    </row>
    <row r="72" spans="2:10">
      <c r="B72" s="161" t="s">
        <v>30</v>
      </c>
      <c r="C72" s="163" t="s">
        <v>30</v>
      </c>
      <c r="D72" s="163" t="s">
        <v>30</v>
      </c>
      <c r="E72" s="125" t="s">
        <v>30</v>
      </c>
      <c r="F72" s="126" t="s">
        <v>30</v>
      </c>
      <c r="G72" s="126" t="s">
        <v>30</v>
      </c>
      <c r="H72" s="125" t="s">
        <v>30</v>
      </c>
      <c r="I72" s="125" t="s">
        <v>30</v>
      </c>
      <c r="J72" s="126" t="s">
        <v>30</v>
      </c>
    </row>
    <row r="73" spans="2:10">
      <c r="B73" s="167" t="s">
        <v>30</v>
      </c>
      <c r="C73" s="169" t="s">
        <v>30</v>
      </c>
      <c r="D73" s="167">
        <v>58668</v>
      </c>
      <c r="E73" s="121">
        <v>562500</v>
      </c>
      <c r="F73" s="122">
        <v>6.1081226430084561</v>
      </c>
      <c r="G73" s="122">
        <v>6.1081226430084561</v>
      </c>
      <c r="H73" s="121">
        <v>487498</v>
      </c>
      <c r="I73" s="121">
        <v>1938499495.3400002</v>
      </c>
      <c r="J73" s="122">
        <v>86.666311111111114</v>
      </c>
    </row>
    <row r="74" spans="2:10">
      <c r="B74" s="161">
        <v>44873</v>
      </c>
      <c r="C74" s="161">
        <v>44874</v>
      </c>
      <c r="D74" s="161">
        <v>58668</v>
      </c>
      <c r="E74" s="125">
        <v>150000</v>
      </c>
      <c r="F74" s="126">
        <v>5.9264000000000001</v>
      </c>
      <c r="G74" s="126">
        <v>5.9264000000000001</v>
      </c>
      <c r="H74" s="125">
        <v>150000</v>
      </c>
      <c r="I74" s="125">
        <v>610122168.44000006</v>
      </c>
      <c r="J74" s="126">
        <v>100</v>
      </c>
    </row>
    <row r="75" spans="2:10">
      <c r="B75" s="161">
        <v>44873</v>
      </c>
      <c r="C75" s="161">
        <v>44875</v>
      </c>
      <c r="D75" s="161">
        <v>58668</v>
      </c>
      <c r="E75" s="125">
        <v>37500</v>
      </c>
      <c r="F75" s="126">
        <v>5.9264000000000001</v>
      </c>
      <c r="G75" s="126">
        <v>5.9264000000000001</v>
      </c>
      <c r="H75" s="125">
        <v>37498</v>
      </c>
      <c r="I75" s="125">
        <v>152578756.25999999</v>
      </c>
      <c r="J75" s="126">
        <v>99.99466666666666</v>
      </c>
    </row>
    <row r="76" spans="2:10">
      <c r="B76" s="161">
        <v>44887</v>
      </c>
      <c r="C76" s="161">
        <v>44888</v>
      </c>
      <c r="D76" s="161">
        <v>58668</v>
      </c>
      <c r="E76" s="125">
        <v>300000</v>
      </c>
      <c r="F76" s="126">
        <v>6.226</v>
      </c>
      <c r="G76" s="126">
        <v>6.226</v>
      </c>
      <c r="H76" s="125">
        <v>300000</v>
      </c>
      <c r="I76" s="125">
        <v>1175798570.6400001</v>
      </c>
      <c r="J76" s="126">
        <v>100</v>
      </c>
    </row>
    <row r="77" spans="2:10">
      <c r="B77" s="161">
        <v>44887</v>
      </c>
      <c r="C77" s="161">
        <v>44889</v>
      </c>
      <c r="D77" s="162">
        <v>58668</v>
      </c>
      <c r="E77" s="125">
        <v>75000</v>
      </c>
      <c r="F77" s="126">
        <v>6.226</v>
      </c>
      <c r="G77" s="126">
        <v>6.226</v>
      </c>
      <c r="H77" s="125">
        <v>0</v>
      </c>
      <c r="I77" s="125">
        <v>0</v>
      </c>
      <c r="J77" s="126">
        <v>0</v>
      </c>
    </row>
    <row r="78" spans="2:10">
      <c r="B78" s="161" t="s">
        <v>30</v>
      </c>
      <c r="C78" s="163" t="s">
        <v>30</v>
      </c>
      <c r="D78" s="163" t="s">
        <v>30</v>
      </c>
      <c r="E78" s="125" t="s">
        <v>30</v>
      </c>
      <c r="F78" s="126" t="s">
        <v>30</v>
      </c>
      <c r="G78" s="126" t="s">
        <v>30</v>
      </c>
      <c r="H78" s="125" t="s">
        <v>30</v>
      </c>
      <c r="I78" s="125" t="s">
        <v>30</v>
      </c>
      <c r="J78" s="126" t="s">
        <v>30</v>
      </c>
    </row>
    <row r="79" spans="2:10">
      <c r="B79" s="107" t="s">
        <v>12</v>
      </c>
      <c r="C79" s="164" t="s">
        <v>30</v>
      </c>
      <c r="D79" s="164"/>
      <c r="E79" s="109">
        <v>1500000</v>
      </c>
      <c r="F79" s="110" t="s">
        <v>30</v>
      </c>
      <c r="G79" s="110" t="s">
        <v>30</v>
      </c>
      <c r="H79" s="109">
        <v>977992</v>
      </c>
      <c r="I79" s="109">
        <v>898982127.39999998</v>
      </c>
      <c r="J79" s="110">
        <v>65.199466666666666</v>
      </c>
    </row>
    <row r="80" spans="2:10">
      <c r="B80" s="167" t="s">
        <v>30</v>
      </c>
      <c r="C80" s="169" t="s">
        <v>30</v>
      </c>
      <c r="D80" s="167">
        <v>47119</v>
      </c>
      <c r="E80" s="121">
        <v>612500</v>
      </c>
      <c r="F80" s="122">
        <v>13.254321335762215</v>
      </c>
      <c r="G80" s="122">
        <v>13.254321335762215</v>
      </c>
      <c r="H80" s="121">
        <v>302998</v>
      </c>
      <c r="I80" s="121">
        <v>276060906.13</v>
      </c>
      <c r="J80" s="122">
        <v>49.469061224489799</v>
      </c>
    </row>
    <row r="81" spans="2:10">
      <c r="B81" s="161">
        <v>44868</v>
      </c>
      <c r="C81" s="161">
        <v>44869</v>
      </c>
      <c r="D81" s="161">
        <v>47119</v>
      </c>
      <c r="E81" s="125">
        <v>300000</v>
      </c>
      <c r="F81" s="126">
        <v>11.854900000000001</v>
      </c>
      <c r="G81" s="126">
        <v>11.854900000000001</v>
      </c>
      <c r="H81" s="125">
        <v>30000</v>
      </c>
      <c r="I81" s="125">
        <v>28763068.59</v>
      </c>
      <c r="J81" s="126">
        <v>10</v>
      </c>
    </row>
    <row r="82" spans="2:10">
      <c r="B82" s="161">
        <v>44875</v>
      </c>
      <c r="C82" s="161">
        <v>44876</v>
      </c>
      <c r="D82" s="161">
        <v>47119</v>
      </c>
      <c r="E82" s="125">
        <v>50000</v>
      </c>
      <c r="F82" s="126">
        <v>12.8697</v>
      </c>
      <c r="G82" s="126">
        <v>12.8697</v>
      </c>
      <c r="H82" s="125">
        <v>50000</v>
      </c>
      <c r="I82" s="125">
        <v>46136017.299999997</v>
      </c>
      <c r="J82" s="126">
        <v>100</v>
      </c>
    </row>
    <row r="83" spans="2:10">
      <c r="B83" s="161">
        <v>44875</v>
      </c>
      <c r="C83" s="161">
        <v>44879</v>
      </c>
      <c r="D83" s="161">
        <v>47119</v>
      </c>
      <c r="E83" s="125">
        <v>12500</v>
      </c>
      <c r="F83" s="126">
        <v>12.8697</v>
      </c>
      <c r="G83" s="126">
        <v>12.8697</v>
      </c>
      <c r="H83" s="125">
        <v>4000</v>
      </c>
      <c r="I83" s="125">
        <v>3692654.95</v>
      </c>
      <c r="J83" s="126">
        <v>32</v>
      </c>
    </row>
    <row r="84" spans="2:10">
      <c r="B84" s="161">
        <v>44882</v>
      </c>
      <c r="C84" s="161">
        <v>44883</v>
      </c>
      <c r="D84" s="161">
        <v>47119</v>
      </c>
      <c r="E84" s="125">
        <v>50000</v>
      </c>
      <c r="F84" s="126">
        <v>13.5197</v>
      </c>
      <c r="G84" s="126">
        <v>13.5197</v>
      </c>
      <c r="H84" s="125">
        <v>50000</v>
      </c>
      <c r="I84" s="125">
        <v>45060947.549999997</v>
      </c>
      <c r="J84" s="126">
        <v>100</v>
      </c>
    </row>
    <row r="85" spans="2:10">
      <c r="B85" s="161">
        <v>44882</v>
      </c>
      <c r="C85" s="161">
        <v>44886</v>
      </c>
      <c r="D85" s="161">
        <v>47119</v>
      </c>
      <c r="E85" s="125">
        <v>12500</v>
      </c>
      <c r="F85" s="126">
        <v>13.5197</v>
      </c>
      <c r="G85" s="126">
        <v>13.5197</v>
      </c>
      <c r="H85" s="125">
        <v>6998</v>
      </c>
      <c r="I85" s="125">
        <v>6309904.5300000003</v>
      </c>
      <c r="J85" s="126">
        <v>55.984000000000002</v>
      </c>
    </row>
    <row r="86" spans="2:10">
      <c r="B86" s="161">
        <v>44889</v>
      </c>
      <c r="C86" s="161">
        <v>44890</v>
      </c>
      <c r="D86" s="161">
        <v>47119</v>
      </c>
      <c r="E86" s="125">
        <v>150000</v>
      </c>
      <c r="F86" s="126">
        <v>13.5677</v>
      </c>
      <c r="G86" s="126">
        <v>13.5677</v>
      </c>
      <c r="H86" s="125">
        <v>150000</v>
      </c>
      <c r="I86" s="125">
        <v>135271155.75</v>
      </c>
      <c r="J86" s="126">
        <v>100</v>
      </c>
    </row>
    <row r="87" spans="2:10">
      <c r="B87" s="161">
        <v>44889</v>
      </c>
      <c r="C87" s="161">
        <v>44893</v>
      </c>
      <c r="D87" s="162">
        <v>47119</v>
      </c>
      <c r="E87" s="125">
        <v>37500</v>
      </c>
      <c r="F87" s="126">
        <v>13.5677</v>
      </c>
      <c r="G87" s="126">
        <v>13.5677</v>
      </c>
      <c r="H87" s="125">
        <v>12000</v>
      </c>
      <c r="I87" s="125">
        <v>10827157.460000001</v>
      </c>
      <c r="J87" s="126">
        <v>32</v>
      </c>
    </row>
    <row r="88" spans="2:10">
      <c r="B88" s="161" t="s">
        <v>30</v>
      </c>
      <c r="C88" s="163" t="s">
        <v>30</v>
      </c>
      <c r="D88" s="163" t="s">
        <v>30</v>
      </c>
      <c r="E88" s="125" t="s">
        <v>30</v>
      </c>
      <c r="F88" s="126" t="s">
        <v>30</v>
      </c>
      <c r="G88" s="126" t="s">
        <v>30</v>
      </c>
      <c r="H88" s="125" t="s">
        <v>30</v>
      </c>
      <c r="I88" s="125" t="s">
        <v>30</v>
      </c>
      <c r="J88" s="126" t="s">
        <v>30</v>
      </c>
    </row>
    <row r="89" spans="2:10">
      <c r="B89" s="167" t="s">
        <v>30</v>
      </c>
      <c r="C89" s="169" t="s">
        <v>30</v>
      </c>
      <c r="D89" s="167">
        <v>48580</v>
      </c>
      <c r="E89" s="121">
        <v>887500</v>
      </c>
      <c r="F89" s="122">
        <v>12.020525749456933</v>
      </c>
      <c r="G89" s="122">
        <v>12.022161613956179</v>
      </c>
      <c r="H89" s="121">
        <v>674994</v>
      </c>
      <c r="I89" s="121">
        <v>622921221.26999998</v>
      </c>
      <c r="J89" s="122">
        <v>76.055661971830986</v>
      </c>
    </row>
    <row r="90" spans="2:10">
      <c r="B90" s="161">
        <v>44868</v>
      </c>
      <c r="C90" s="161">
        <v>44869</v>
      </c>
      <c r="D90" s="161">
        <v>48580</v>
      </c>
      <c r="E90" s="125">
        <v>500000</v>
      </c>
      <c r="F90" s="126">
        <v>11.947800000000001</v>
      </c>
      <c r="G90" s="126">
        <v>11.95</v>
      </c>
      <c r="H90" s="125">
        <v>500000</v>
      </c>
      <c r="I90" s="125">
        <v>463188505.31999999</v>
      </c>
      <c r="J90" s="126">
        <v>100</v>
      </c>
    </row>
    <row r="91" spans="2:10">
      <c r="B91" s="161">
        <v>44868</v>
      </c>
      <c r="C91" s="161">
        <v>44872</v>
      </c>
      <c r="D91" s="161">
        <v>48580</v>
      </c>
      <c r="E91" s="125">
        <v>125000</v>
      </c>
      <c r="F91" s="126">
        <v>11.947800000000001</v>
      </c>
      <c r="G91" s="126">
        <v>11.947800000000001</v>
      </c>
      <c r="H91" s="125">
        <v>124994</v>
      </c>
      <c r="I91" s="125">
        <v>115843534.91</v>
      </c>
      <c r="J91" s="126">
        <v>99.995199999999997</v>
      </c>
    </row>
    <row r="92" spans="2:10">
      <c r="B92" s="161">
        <v>44875</v>
      </c>
      <c r="C92" s="161">
        <v>44876</v>
      </c>
      <c r="D92" s="161">
        <v>48580</v>
      </c>
      <c r="E92" s="125">
        <v>50000</v>
      </c>
      <c r="F92" s="126">
        <v>12.98</v>
      </c>
      <c r="G92" s="126">
        <v>12.98</v>
      </c>
      <c r="H92" s="125">
        <v>50000</v>
      </c>
      <c r="I92" s="125">
        <v>43889181.039999999</v>
      </c>
      <c r="J92" s="126">
        <v>100</v>
      </c>
    </row>
    <row r="93" spans="2:10">
      <c r="B93" s="161">
        <v>44875</v>
      </c>
      <c r="C93" s="161">
        <v>44879</v>
      </c>
      <c r="D93" s="161">
        <v>48580</v>
      </c>
      <c r="E93" s="125">
        <v>12500</v>
      </c>
      <c r="F93" s="126">
        <v>12.98</v>
      </c>
      <c r="G93" s="126">
        <v>12.98</v>
      </c>
      <c r="H93" s="125">
        <v>0</v>
      </c>
      <c r="I93" s="125">
        <v>0</v>
      </c>
      <c r="J93" s="126">
        <v>0</v>
      </c>
    </row>
    <row r="94" spans="2:10">
      <c r="B94" s="161">
        <v>44882</v>
      </c>
      <c r="C94" s="161">
        <v>44883</v>
      </c>
      <c r="D94" s="161">
        <v>48580</v>
      </c>
      <c r="E94" s="125">
        <v>50000</v>
      </c>
      <c r="F94" s="126">
        <v>0</v>
      </c>
      <c r="G94" s="126">
        <v>0</v>
      </c>
      <c r="H94" s="125">
        <v>0</v>
      </c>
      <c r="I94" s="125">
        <v>0</v>
      </c>
      <c r="J94" s="126">
        <v>0</v>
      </c>
    </row>
    <row r="95" spans="2:10">
      <c r="B95" s="161">
        <v>44889</v>
      </c>
      <c r="C95" s="185">
        <v>44890</v>
      </c>
      <c r="D95" s="162">
        <v>48580</v>
      </c>
      <c r="E95" s="125">
        <v>150000</v>
      </c>
      <c r="F95" s="126">
        <v>0</v>
      </c>
      <c r="G95" s="126">
        <v>0</v>
      </c>
      <c r="H95" s="125">
        <v>0</v>
      </c>
      <c r="I95" s="125">
        <v>0</v>
      </c>
      <c r="J95" s="126">
        <v>0</v>
      </c>
    </row>
    <row r="96" spans="2:10">
      <c r="B96" s="161" t="s">
        <v>30</v>
      </c>
      <c r="C96" s="163" t="s">
        <v>30</v>
      </c>
      <c r="D96" s="163" t="s">
        <v>30</v>
      </c>
      <c r="E96" s="125" t="s">
        <v>30</v>
      </c>
      <c r="F96" s="126" t="s">
        <v>30</v>
      </c>
      <c r="G96" s="126" t="s">
        <v>30</v>
      </c>
      <c r="H96" s="125" t="s">
        <v>30</v>
      </c>
      <c r="I96" s="125" t="s">
        <v>30</v>
      </c>
      <c r="J96" s="126" t="s">
        <v>30</v>
      </c>
    </row>
    <row r="97" spans="2:10">
      <c r="B97" s="145" t="s">
        <v>31</v>
      </c>
      <c r="C97" s="168" t="s">
        <v>30</v>
      </c>
      <c r="D97" s="168"/>
      <c r="E97" s="142">
        <v>27762500</v>
      </c>
      <c r="F97" s="142"/>
      <c r="G97" s="142"/>
      <c r="H97" s="142">
        <v>23610572</v>
      </c>
      <c r="I97" s="142">
        <v>60025564895.040001</v>
      </c>
      <c r="J97" s="142">
        <v>85.044833858622241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5"/>
  <dimension ref="B1:J76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5703125" style="83" bestFit="1" customWidth="1"/>
    <col min="5" max="5" width="13.85546875" style="82" bestFit="1" customWidth="1"/>
    <col min="6" max="6" width="12.140625" style="82" bestFit="1" customWidth="1"/>
    <col min="7" max="7" width="13.85546875" style="82" bestFit="1" customWidth="1"/>
    <col min="8" max="8" width="13" style="82" bestFit="1" customWidth="1"/>
    <col min="9" max="9" width="17.7109375" style="82" bestFit="1" customWidth="1"/>
    <col min="10" max="10" width="17.85546875" style="82" bestFit="1" customWidth="1"/>
    <col min="11" max="16384" width="9.140625" style="82"/>
  </cols>
  <sheetData>
    <row r="1" spans="2:10">
      <c r="B1" s="81" t="s">
        <v>49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7" t="s">
        <v>9</v>
      </c>
      <c r="C5" s="164" t="s">
        <v>30</v>
      </c>
      <c r="D5" s="164" t="s">
        <v>30</v>
      </c>
      <c r="E5" s="109">
        <v>1237500</v>
      </c>
      <c r="F5" s="110" t="s">
        <v>30</v>
      </c>
      <c r="G5" s="110" t="s">
        <v>30</v>
      </c>
      <c r="H5" s="109">
        <v>661750</v>
      </c>
      <c r="I5" s="109">
        <v>8208351551.3499994</v>
      </c>
      <c r="J5" s="110">
        <v>53.474747474747474</v>
      </c>
    </row>
    <row r="6" spans="2:10">
      <c r="B6" s="167" t="s">
        <v>30</v>
      </c>
      <c r="C6" s="169" t="s">
        <v>30</v>
      </c>
      <c r="D6" s="167">
        <v>47178</v>
      </c>
      <c r="E6" s="121">
        <v>1237500</v>
      </c>
      <c r="F6" s="122">
        <v>0.17621722990872227</v>
      </c>
      <c r="G6" s="122">
        <v>0.17621722990872227</v>
      </c>
      <c r="H6" s="121">
        <v>661750</v>
      </c>
      <c r="I6" s="121">
        <v>8208351551.3499994</v>
      </c>
      <c r="J6" s="122">
        <v>53.474747474747474</v>
      </c>
    </row>
    <row r="7" spans="2:10">
      <c r="B7" s="161">
        <v>44901</v>
      </c>
      <c r="C7" s="161">
        <v>44902</v>
      </c>
      <c r="D7" s="161">
        <v>47178</v>
      </c>
      <c r="E7" s="125">
        <v>300000</v>
      </c>
      <c r="F7" s="126">
        <v>0.17499999999999999</v>
      </c>
      <c r="G7" s="126">
        <v>0.17499999999999999</v>
      </c>
      <c r="H7" s="125">
        <v>125000</v>
      </c>
      <c r="I7" s="125">
        <v>1547384211.6099999</v>
      </c>
      <c r="J7" s="126">
        <v>41.666666666666671</v>
      </c>
    </row>
    <row r="8" spans="2:10">
      <c r="B8" s="161">
        <v>44908</v>
      </c>
      <c r="C8" s="161">
        <v>44909</v>
      </c>
      <c r="D8" s="162">
        <v>47178</v>
      </c>
      <c r="E8" s="125">
        <v>937500</v>
      </c>
      <c r="F8" s="126">
        <v>0.17649999999999999</v>
      </c>
      <c r="G8" s="126">
        <v>0.17649999999999999</v>
      </c>
      <c r="H8" s="125">
        <v>536750</v>
      </c>
      <c r="I8" s="125">
        <v>6660967339.7399998</v>
      </c>
      <c r="J8" s="126">
        <v>57.25333333333333</v>
      </c>
    </row>
    <row r="9" spans="2:10">
      <c r="B9" s="161" t="s">
        <v>30</v>
      </c>
      <c r="C9" s="163" t="s">
        <v>30</v>
      </c>
      <c r="D9" s="163" t="s">
        <v>30</v>
      </c>
      <c r="E9" s="125" t="s">
        <v>30</v>
      </c>
      <c r="F9" s="126" t="s">
        <v>30</v>
      </c>
      <c r="G9" s="126" t="s">
        <v>30</v>
      </c>
      <c r="H9" s="125" t="s">
        <v>30</v>
      </c>
      <c r="I9" s="125" t="s">
        <v>30</v>
      </c>
      <c r="J9" s="126" t="s">
        <v>30</v>
      </c>
    </row>
    <row r="10" spans="2:10">
      <c r="B10" s="107" t="s">
        <v>10</v>
      </c>
      <c r="C10" s="164" t="s">
        <v>30</v>
      </c>
      <c r="D10" s="164" t="s">
        <v>30</v>
      </c>
      <c r="E10" s="109">
        <v>9375000</v>
      </c>
      <c r="F10" s="110" t="s">
        <v>30</v>
      </c>
      <c r="G10" s="110" t="s">
        <v>30</v>
      </c>
      <c r="H10" s="109">
        <v>8359129</v>
      </c>
      <c r="I10" s="109">
        <v>6738265820.2299995</v>
      </c>
      <c r="J10" s="110">
        <v>89.16404266666666</v>
      </c>
    </row>
    <row r="11" spans="2:10">
      <c r="B11" s="167" t="s">
        <v>30</v>
      </c>
      <c r="C11" s="169" t="s">
        <v>30</v>
      </c>
      <c r="D11" s="167">
        <v>45017</v>
      </c>
      <c r="E11" s="121">
        <v>2500000</v>
      </c>
      <c r="F11" s="122">
        <v>13.639678868772007</v>
      </c>
      <c r="G11" s="122">
        <v>13.654742343664088</v>
      </c>
      <c r="H11" s="121">
        <v>2096665</v>
      </c>
      <c r="I11" s="121">
        <v>2014089661.98</v>
      </c>
      <c r="J11" s="122">
        <v>83.866600000000005</v>
      </c>
    </row>
    <row r="12" spans="2:10">
      <c r="B12" s="161">
        <v>44896</v>
      </c>
      <c r="C12" s="161">
        <v>44897</v>
      </c>
      <c r="D12" s="161">
        <v>45017</v>
      </c>
      <c r="E12" s="125">
        <v>1000000</v>
      </c>
      <c r="F12" s="126">
        <v>13.6744</v>
      </c>
      <c r="G12" s="126">
        <v>13.694000000000001</v>
      </c>
      <c r="H12" s="125">
        <v>1000000</v>
      </c>
      <c r="I12" s="125">
        <v>958176946.5</v>
      </c>
      <c r="J12" s="126">
        <v>100</v>
      </c>
    </row>
    <row r="13" spans="2:10">
      <c r="B13" s="161">
        <v>44896</v>
      </c>
      <c r="C13" s="161">
        <v>44900</v>
      </c>
      <c r="D13" s="161">
        <v>45017</v>
      </c>
      <c r="E13" s="125">
        <v>250000</v>
      </c>
      <c r="F13" s="126">
        <v>13.6744</v>
      </c>
      <c r="G13" s="126">
        <v>13.6744</v>
      </c>
      <c r="H13" s="125">
        <v>96665</v>
      </c>
      <c r="I13" s="125">
        <v>92669306.959999993</v>
      </c>
      <c r="J13" s="126">
        <v>38.665999999999997</v>
      </c>
    </row>
    <row r="14" spans="2:10">
      <c r="B14" s="161">
        <v>44910</v>
      </c>
      <c r="C14" s="161">
        <v>44911</v>
      </c>
      <c r="D14" s="161">
        <v>45017</v>
      </c>
      <c r="E14" s="125">
        <v>1000000</v>
      </c>
      <c r="F14" s="126">
        <v>13.601800000000001</v>
      </c>
      <c r="G14" s="126">
        <v>13.613799999999999</v>
      </c>
      <c r="H14" s="125">
        <v>1000000</v>
      </c>
      <c r="I14" s="125">
        <v>963243408.51999998</v>
      </c>
      <c r="J14" s="126">
        <v>100</v>
      </c>
    </row>
    <row r="15" spans="2:10">
      <c r="B15" s="161">
        <v>44910</v>
      </c>
      <c r="C15" s="185">
        <v>44914</v>
      </c>
      <c r="D15" s="162">
        <v>45017</v>
      </c>
      <c r="E15" s="125">
        <v>250000</v>
      </c>
      <c r="F15" s="126">
        <v>13.601800000000001</v>
      </c>
      <c r="G15" s="126">
        <v>13.601800000000001</v>
      </c>
      <c r="H15" s="125">
        <v>0</v>
      </c>
      <c r="I15" s="125">
        <v>0</v>
      </c>
      <c r="J15" s="126">
        <v>0</v>
      </c>
    </row>
    <row r="16" spans="2:10">
      <c r="B16" s="161" t="s">
        <v>30</v>
      </c>
      <c r="C16" s="163" t="s">
        <v>30</v>
      </c>
      <c r="D16" s="163" t="s">
        <v>30</v>
      </c>
      <c r="E16" s="125" t="s">
        <v>30</v>
      </c>
      <c r="F16" s="126" t="s">
        <v>30</v>
      </c>
      <c r="G16" s="126" t="s">
        <v>30</v>
      </c>
      <c r="H16" s="125" t="s">
        <v>30</v>
      </c>
      <c r="I16" s="125" t="s">
        <v>30</v>
      </c>
      <c r="J16" s="126" t="s">
        <v>30</v>
      </c>
    </row>
    <row r="17" spans="2:10">
      <c r="B17" s="167" t="s">
        <v>30</v>
      </c>
      <c r="C17" s="169" t="s">
        <v>30</v>
      </c>
      <c r="D17" s="167">
        <v>46023</v>
      </c>
      <c r="E17" s="121">
        <v>3125000</v>
      </c>
      <c r="F17" s="122">
        <v>13.2367629170133</v>
      </c>
      <c r="G17" s="122">
        <v>13.239784910501374</v>
      </c>
      <c r="H17" s="121">
        <v>2850819</v>
      </c>
      <c r="I17" s="121">
        <v>1947694960.1599998</v>
      </c>
      <c r="J17" s="122">
        <v>91.226208</v>
      </c>
    </row>
    <row r="18" spans="2:10">
      <c r="B18" s="161">
        <v>44896</v>
      </c>
      <c r="C18" s="161">
        <v>44897</v>
      </c>
      <c r="D18" s="161">
        <v>46023</v>
      </c>
      <c r="E18" s="125">
        <v>1000000</v>
      </c>
      <c r="F18" s="126">
        <v>12.9971</v>
      </c>
      <c r="G18" s="126">
        <v>12.998799999999999</v>
      </c>
      <c r="H18" s="125">
        <v>1000000</v>
      </c>
      <c r="I18" s="125">
        <v>686080250.32000005</v>
      </c>
      <c r="J18" s="126">
        <v>100</v>
      </c>
    </row>
    <row r="19" spans="2:10">
      <c r="B19" s="161">
        <v>44896</v>
      </c>
      <c r="C19" s="161">
        <v>44900</v>
      </c>
      <c r="D19" s="161">
        <v>46023</v>
      </c>
      <c r="E19" s="125">
        <v>250000</v>
      </c>
      <c r="F19" s="126">
        <v>12.9971</v>
      </c>
      <c r="G19" s="126">
        <v>12.9971</v>
      </c>
      <c r="H19" s="125">
        <v>249994</v>
      </c>
      <c r="I19" s="125">
        <v>171599493.43000001</v>
      </c>
      <c r="J19" s="126">
        <v>99.997599999999991</v>
      </c>
    </row>
    <row r="20" spans="2:10">
      <c r="B20" s="161">
        <v>44903</v>
      </c>
      <c r="C20" s="161">
        <v>44904</v>
      </c>
      <c r="D20" s="161">
        <v>46023</v>
      </c>
      <c r="E20" s="125">
        <v>500000</v>
      </c>
      <c r="F20" s="126">
        <v>13.03</v>
      </c>
      <c r="G20" s="126">
        <v>13.0327</v>
      </c>
      <c r="H20" s="125">
        <v>500000</v>
      </c>
      <c r="I20" s="125">
        <v>343566185.25</v>
      </c>
      <c r="J20" s="126">
        <v>100</v>
      </c>
    </row>
    <row r="21" spans="2:10">
      <c r="B21" s="161">
        <v>44903</v>
      </c>
      <c r="C21" s="161">
        <v>44907</v>
      </c>
      <c r="D21" s="161">
        <v>46023</v>
      </c>
      <c r="E21" s="125">
        <v>125000</v>
      </c>
      <c r="F21" s="126">
        <v>13.03</v>
      </c>
      <c r="G21" s="126">
        <v>13.03</v>
      </c>
      <c r="H21" s="125">
        <v>100825</v>
      </c>
      <c r="I21" s="125">
        <v>69313966.760000005</v>
      </c>
      <c r="J21" s="126">
        <v>80.66</v>
      </c>
    </row>
    <row r="22" spans="2:10">
      <c r="B22" s="161">
        <v>44910</v>
      </c>
      <c r="C22" s="161">
        <v>44911</v>
      </c>
      <c r="D22" s="161">
        <v>46023</v>
      </c>
      <c r="E22" s="125">
        <v>1000000</v>
      </c>
      <c r="F22" s="126">
        <v>13.666399999999999</v>
      </c>
      <c r="G22" s="126">
        <v>13.672000000000001</v>
      </c>
      <c r="H22" s="125">
        <v>1000000</v>
      </c>
      <c r="I22" s="125">
        <v>677135064.39999998</v>
      </c>
      <c r="J22" s="126">
        <v>100</v>
      </c>
    </row>
    <row r="23" spans="2:10">
      <c r="B23" s="161">
        <v>44910</v>
      </c>
      <c r="C23" s="185">
        <v>44914</v>
      </c>
      <c r="D23" s="162">
        <v>46023</v>
      </c>
      <c r="E23" s="125">
        <v>250000</v>
      </c>
      <c r="F23" s="126">
        <v>13.666399999999999</v>
      </c>
      <c r="G23" s="126">
        <v>13.666399999999999</v>
      </c>
      <c r="H23" s="125">
        <v>0</v>
      </c>
      <c r="I23" s="125">
        <v>0</v>
      </c>
      <c r="J23" s="126">
        <v>0</v>
      </c>
    </row>
    <row r="24" spans="2:10">
      <c r="B24" s="161" t="s">
        <v>30</v>
      </c>
      <c r="C24" s="163" t="s">
        <v>30</v>
      </c>
      <c r="D24" s="163" t="s">
        <v>30</v>
      </c>
      <c r="E24" s="125" t="s">
        <v>30</v>
      </c>
      <c r="F24" s="126" t="s">
        <v>30</v>
      </c>
      <c r="G24" s="126" t="s">
        <v>30</v>
      </c>
      <c r="H24" s="125" t="s">
        <v>30</v>
      </c>
      <c r="I24" s="125" t="s">
        <v>30</v>
      </c>
      <c r="J24" s="126" t="s">
        <v>30</v>
      </c>
    </row>
    <row r="25" spans="2:10">
      <c r="B25" s="167" t="s">
        <v>30</v>
      </c>
      <c r="C25" s="169" t="s">
        <v>30</v>
      </c>
      <c r="D25" s="167">
        <v>45566</v>
      </c>
      <c r="E25" s="121">
        <v>3125000</v>
      </c>
      <c r="F25" s="122">
        <v>13.517707738198522</v>
      </c>
      <c r="G25" s="122">
        <v>13.519698624959796</v>
      </c>
      <c r="H25" s="121">
        <v>2810819</v>
      </c>
      <c r="I25" s="121">
        <v>2235378640.8299999</v>
      </c>
      <c r="J25" s="122">
        <v>89.946207999999999</v>
      </c>
    </row>
    <row r="26" spans="2:10">
      <c r="B26" s="161">
        <v>44896</v>
      </c>
      <c r="C26" s="161">
        <v>44897</v>
      </c>
      <c r="D26" s="161">
        <v>45566</v>
      </c>
      <c r="E26" s="125">
        <v>1000000</v>
      </c>
      <c r="F26" s="126">
        <v>13.373699999999999</v>
      </c>
      <c r="G26" s="126">
        <v>13.376899999999999</v>
      </c>
      <c r="H26" s="125">
        <v>1000000</v>
      </c>
      <c r="I26" s="125">
        <v>795230576.01999998</v>
      </c>
      <c r="J26" s="126">
        <v>100</v>
      </c>
    </row>
    <row r="27" spans="2:10">
      <c r="B27" s="161">
        <v>44896</v>
      </c>
      <c r="C27" s="161">
        <v>44900</v>
      </c>
      <c r="D27" s="161">
        <v>45566</v>
      </c>
      <c r="E27" s="125">
        <v>250000</v>
      </c>
      <c r="F27" s="126">
        <v>13.373699999999999</v>
      </c>
      <c r="G27" s="126">
        <v>13.373699999999999</v>
      </c>
      <c r="H27" s="125">
        <v>249993</v>
      </c>
      <c r="I27" s="125">
        <v>198901267.25999999</v>
      </c>
      <c r="J27" s="126">
        <v>99.997199999999992</v>
      </c>
    </row>
    <row r="28" spans="2:10">
      <c r="B28" s="161">
        <v>44903</v>
      </c>
      <c r="C28" s="161">
        <v>44904</v>
      </c>
      <c r="D28" s="161">
        <v>45566</v>
      </c>
      <c r="E28" s="125">
        <v>500000</v>
      </c>
      <c r="F28" s="126">
        <v>13.359</v>
      </c>
      <c r="G28" s="126">
        <v>13.359</v>
      </c>
      <c r="H28" s="125">
        <v>500000</v>
      </c>
      <c r="I28" s="125">
        <v>398700000</v>
      </c>
      <c r="J28" s="126">
        <v>100</v>
      </c>
    </row>
    <row r="29" spans="2:10">
      <c r="B29" s="161">
        <v>44903</v>
      </c>
      <c r="C29" s="161">
        <v>44907</v>
      </c>
      <c r="D29" s="161">
        <v>45566</v>
      </c>
      <c r="E29" s="125">
        <v>125000</v>
      </c>
      <c r="F29" s="126">
        <v>13.359</v>
      </c>
      <c r="G29" s="126">
        <v>13.359</v>
      </c>
      <c r="H29" s="125">
        <v>60826</v>
      </c>
      <c r="I29" s="125">
        <v>48526839.549999997</v>
      </c>
      <c r="J29" s="126">
        <v>48.660800000000002</v>
      </c>
    </row>
    <row r="30" spans="2:10">
      <c r="B30" s="161">
        <v>44910</v>
      </c>
      <c r="C30" s="161">
        <v>44911</v>
      </c>
      <c r="D30" s="161">
        <v>45566</v>
      </c>
      <c r="E30" s="125">
        <v>1000000</v>
      </c>
      <c r="F30" s="126">
        <v>13.7874</v>
      </c>
      <c r="G30" s="126">
        <v>13.7898</v>
      </c>
      <c r="H30" s="125">
        <v>1000000</v>
      </c>
      <c r="I30" s="125">
        <v>794019958</v>
      </c>
      <c r="J30" s="126">
        <v>100</v>
      </c>
    </row>
    <row r="31" spans="2:10">
      <c r="B31" s="161">
        <v>44910</v>
      </c>
      <c r="C31" s="185">
        <v>44914</v>
      </c>
      <c r="D31" s="162">
        <v>45566</v>
      </c>
      <c r="E31" s="125">
        <v>250000</v>
      </c>
      <c r="F31" s="126">
        <v>13.7874</v>
      </c>
      <c r="G31" s="126">
        <v>13.7874</v>
      </c>
      <c r="H31" s="125">
        <v>0</v>
      </c>
      <c r="I31" s="125">
        <v>0</v>
      </c>
      <c r="J31" s="126">
        <v>0</v>
      </c>
    </row>
    <row r="32" spans="2:10">
      <c r="B32" s="161" t="s">
        <v>30</v>
      </c>
      <c r="C32" s="163" t="s">
        <v>30</v>
      </c>
      <c r="D32" s="163" t="s">
        <v>30</v>
      </c>
      <c r="E32" s="125" t="s">
        <v>30</v>
      </c>
      <c r="F32" s="126" t="s">
        <v>30</v>
      </c>
      <c r="G32" s="126" t="s">
        <v>30</v>
      </c>
      <c r="H32" s="125" t="s">
        <v>30</v>
      </c>
      <c r="I32" s="125" t="s">
        <v>30</v>
      </c>
      <c r="J32" s="126" t="s">
        <v>30</v>
      </c>
    </row>
    <row r="33" spans="2:10">
      <c r="B33" s="167" t="s">
        <v>30</v>
      </c>
      <c r="C33" s="169" t="s">
        <v>30</v>
      </c>
      <c r="D33" s="167">
        <v>45200</v>
      </c>
      <c r="E33" s="121">
        <v>625000</v>
      </c>
      <c r="F33" s="122">
        <v>13.818800000000001</v>
      </c>
      <c r="G33" s="122">
        <v>13.818800000000001</v>
      </c>
      <c r="H33" s="121">
        <v>600826</v>
      </c>
      <c r="I33" s="121">
        <v>541102557.25999999</v>
      </c>
      <c r="J33" s="122">
        <v>96.132159999999999</v>
      </c>
    </row>
    <row r="34" spans="2:10">
      <c r="B34" s="161">
        <v>44903</v>
      </c>
      <c r="C34" s="161">
        <v>44904</v>
      </c>
      <c r="D34" s="161">
        <v>45200</v>
      </c>
      <c r="E34" s="125">
        <v>500000</v>
      </c>
      <c r="F34" s="126">
        <v>13.8188</v>
      </c>
      <c r="G34" s="126">
        <v>13.8188</v>
      </c>
      <c r="H34" s="125">
        <v>500000</v>
      </c>
      <c r="I34" s="125">
        <v>450260066</v>
      </c>
      <c r="J34" s="126">
        <v>100</v>
      </c>
    </row>
    <row r="35" spans="2:10">
      <c r="B35" s="161">
        <v>44903</v>
      </c>
      <c r="C35" s="185">
        <v>44907</v>
      </c>
      <c r="D35" s="162">
        <v>45200</v>
      </c>
      <c r="E35" s="125">
        <v>125000</v>
      </c>
      <c r="F35" s="126">
        <v>13.8188</v>
      </c>
      <c r="G35" s="126">
        <v>13.8188</v>
      </c>
      <c r="H35" s="125">
        <v>100826</v>
      </c>
      <c r="I35" s="125">
        <v>90842491.260000005</v>
      </c>
      <c r="J35" s="126">
        <v>80.660799999999995</v>
      </c>
    </row>
    <row r="36" spans="2:10">
      <c r="B36" s="161" t="s">
        <v>30</v>
      </c>
      <c r="C36" s="163" t="s">
        <v>30</v>
      </c>
      <c r="D36" s="163" t="s">
        <v>30</v>
      </c>
      <c r="E36" s="125" t="s">
        <v>30</v>
      </c>
      <c r="F36" s="126" t="s">
        <v>30</v>
      </c>
      <c r="G36" s="126" t="s">
        <v>30</v>
      </c>
      <c r="H36" s="125" t="s">
        <v>30</v>
      </c>
      <c r="I36" s="125" t="s">
        <v>30</v>
      </c>
      <c r="J36" s="126" t="s">
        <v>30</v>
      </c>
    </row>
    <row r="37" spans="2:10">
      <c r="B37" s="107" t="s">
        <v>11</v>
      </c>
      <c r="C37" s="164" t="s">
        <v>30</v>
      </c>
      <c r="D37" s="164" t="s">
        <v>30</v>
      </c>
      <c r="E37" s="109">
        <v>3337500</v>
      </c>
      <c r="F37" s="110" t="s">
        <v>30</v>
      </c>
      <c r="G37" s="110" t="s">
        <v>30</v>
      </c>
      <c r="H37" s="109">
        <v>2672780</v>
      </c>
      <c r="I37" s="109">
        <v>10621329886.119999</v>
      </c>
      <c r="J37" s="110">
        <v>80.083295880149805</v>
      </c>
    </row>
    <row r="38" spans="2:10">
      <c r="B38" s="167" t="s">
        <v>30</v>
      </c>
      <c r="C38" s="169" t="s">
        <v>30</v>
      </c>
      <c r="D38" s="167">
        <v>45792</v>
      </c>
      <c r="E38" s="121">
        <v>625000</v>
      </c>
      <c r="F38" s="122">
        <v>6.3798000000000004</v>
      </c>
      <c r="G38" s="122">
        <v>6.3798000000000004</v>
      </c>
      <c r="H38" s="121">
        <v>500000</v>
      </c>
      <c r="I38" s="121">
        <v>1987014565.48</v>
      </c>
      <c r="J38" s="122">
        <v>80</v>
      </c>
    </row>
    <row r="39" spans="2:10">
      <c r="B39" s="161">
        <v>44908</v>
      </c>
      <c r="C39" s="185">
        <v>44909</v>
      </c>
      <c r="D39" s="162">
        <v>45792</v>
      </c>
      <c r="E39" s="125">
        <v>625000</v>
      </c>
      <c r="F39" s="126">
        <v>6.3798000000000004</v>
      </c>
      <c r="G39" s="126">
        <v>6.3798000000000004</v>
      </c>
      <c r="H39" s="125">
        <v>500000</v>
      </c>
      <c r="I39" s="125">
        <v>1987014565.48</v>
      </c>
      <c r="J39" s="126">
        <v>80</v>
      </c>
    </row>
    <row r="40" spans="2:10">
      <c r="B40" s="161" t="s">
        <v>30</v>
      </c>
      <c r="C40" s="163" t="s">
        <v>30</v>
      </c>
      <c r="D40" s="163" t="s">
        <v>30</v>
      </c>
      <c r="E40" s="125" t="s">
        <v>30</v>
      </c>
      <c r="F40" s="126" t="s">
        <v>30</v>
      </c>
      <c r="G40" s="126" t="s">
        <v>30</v>
      </c>
      <c r="H40" s="125" t="s">
        <v>30</v>
      </c>
      <c r="I40" s="125" t="s">
        <v>30</v>
      </c>
      <c r="J40" s="126" t="s">
        <v>30</v>
      </c>
    </row>
    <row r="41" spans="2:10">
      <c r="B41" s="167" t="s">
        <v>30</v>
      </c>
      <c r="C41" s="169" t="s">
        <v>30</v>
      </c>
      <c r="D41" s="167">
        <v>49444</v>
      </c>
      <c r="E41" s="121">
        <v>625000</v>
      </c>
      <c r="F41" s="122">
        <v>6.1367000000000012</v>
      </c>
      <c r="G41" s="122">
        <v>6.1367000000000012</v>
      </c>
      <c r="H41" s="121">
        <v>535583</v>
      </c>
      <c r="I41" s="121">
        <v>2121235895</v>
      </c>
      <c r="J41" s="122">
        <v>85.693280000000001</v>
      </c>
    </row>
    <row r="42" spans="2:10">
      <c r="B42" s="161">
        <v>44901</v>
      </c>
      <c r="C42" s="161">
        <v>44902</v>
      </c>
      <c r="D42" s="161">
        <v>49444</v>
      </c>
      <c r="E42" s="125">
        <v>500000</v>
      </c>
      <c r="F42" s="126">
        <v>6.1367000000000003</v>
      </c>
      <c r="G42" s="126">
        <v>6.1367000000000003</v>
      </c>
      <c r="H42" s="125">
        <v>500000</v>
      </c>
      <c r="I42" s="125">
        <v>1980250307.47</v>
      </c>
      <c r="J42" s="126">
        <v>100</v>
      </c>
    </row>
    <row r="43" spans="2:10">
      <c r="B43" s="161">
        <v>44901</v>
      </c>
      <c r="C43" s="185">
        <v>44903</v>
      </c>
      <c r="D43" s="162">
        <v>49444</v>
      </c>
      <c r="E43" s="125">
        <v>125000</v>
      </c>
      <c r="F43" s="126">
        <v>6.1367000000000003</v>
      </c>
      <c r="G43" s="126">
        <v>6.1367000000000003</v>
      </c>
      <c r="H43" s="125">
        <v>35583</v>
      </c>
      <c r="I43" s="125">
        <v>140985587.53</v>
      </c>
      <c r="J43" s="126">
        <v>28.466399999999997</v>
      </c>
    </row>
    <row r="44" spans="2:10">
      <c r="B44" s="161" t="s">
        <v>30</v>
      </c>
      <c r="C44" s="163" t="s">
        <v>30</v>
      </c>
      <c r="D44" s="163" t="s">
        <v>30</v>
      </c>
      <c r="E44" s="125" t="s">
        <v>30</v>
      </c>
      <c r="F44" s="126" t="s">
        <v>30</v>
      </c>
      <c r="G44" s="126" t="s">
        <v>30</v>
      </c>
      <c r="H44" s="125" t="s">
        <v>30</v>
      </c>
      <c r="I44" s="125" t="s">
        <v>30</v>
      </c>
      <c r="J44" s="126" t="s">
        <v>30</v>
      </c>
    </row>
    <row r="45" spans="2:10">
      <c r="B45" s="167" t="s">
        <v>30</v>
      </c>
      <c r="C45" s="169" t="s">
        <v>30</v>
      </c>
      <c r="D45" s="167">
        <v>53097</v>
      </c>
      <c r="E45" s="121">
        <v>150000</v>
      </c>
      <c r="F45" s="122">
        <v>6.298</v>
      </c>
      <c r="G45" s="122">
        <v>6.298</v>
      </c>
      <c r="H45" s="121">
        <v>39200</v>
      </c>
      <c r="I45" s="121">
        <v>151865651.80000001</v>
      </c>
      <c r="J45" s="122">
        <v>26.133333333333329</v>
      </c>
    </row>
    <row r="46" spans="2:10">
      <c r="B46" s="161">
        <v>44908</v>
      </c>
      <c r="C46" s="185">
        <v>44909</v>
      </c>
      <c r="D46" s="162">
        <v>53097</v>
      </c>
      <c r="E46" s="125">
        <v>150000</v>
      </c>
      <c r="F46" s="126">
        <v>6.298</v>
      </c>
      <c r="G46" s="126">
        <v>6.298</v>
      </c>
      <c r="H46" s="125">
        <v>39200</v>
      </c>
      <c r="I46" s="125">
        <v>151865651.80000001</v>
      </c>
      <c r="J46" s="126">
        <v>26.133333333333329</v>
      </c>
    </row>
    <row r="47" spans="2:10">
      <c r="B47" s="161" t="s">
        <v>30</v>
      </c>
      <c r="C47" s="163" t="s">
        <v>30</v>
      </c>
      <c r="D47" s="163" t="s">
        <v>30</v>
      </c>
      <c r="E47" s="125" t="s">
        <v>30</v>
      </c>
      <c r="F47" s="126" t="s">
        <v>30</v>
      </c>
      <c r="G47" s="126" t="s">
        <v>30</v>
      </c>
      <c r="H47" s="125" t="s">
        <v>30</v>
      </c>
      <c r="I47" s="125" t="s">
        <v>30</v>
      </c>
      <c r="J47" s="126" t="s">
        <v>30</v>
      </c>
    </row>
    <row r="48" spans="2:10">
      <c r="B48" s="167" t="s">
        <v>30</v>
      </c>
      <c r="C48" s="169" t="s">
        <v>30</v>
      </c>
      <c r="D48" s="167">
        <v>48441</v>
      </c>
      <c r="E48" s="121">
        <v>312500</v>
      </c>
      <c r="F48" s="122">
        <v>6.2574518352644892</v>
      </c>
      <c r="G48" s="122">
        <v>6.2574518352644892</v>
      </c>
      <c r="H48" s="121">
        <v>245094</v>
      </c>
      <c r="I48" s="121">
        <v>977408889.81999993</v>
      </c>
      <c r="J48" s="122">
        <v>78.430080000000004</v>
      </c>
    </row>
    <row r="49" spans="2:10">
      <c r="B49" s="161">
        <v>44894</v>
      </c>
      <c r="C49" s="161">
        <v>44896</v>
      </c>
      <c r="D49" s="161">
        <v>48441</v>
      </c>
      <c r="E49" s="125">
        <v>125000</v>
      </c>
      <c r="F49" s="126">
        <v>6.2377000000000002</v>
      </c>
      <c r="G49" s="126">
        <v>6.2377000000000002</v>
      </c>
      <c r="H49" s="125">
        <v>124994</v>
      </c>
      <c r="I49" s="125">
        <v>498361262.57999998</v>
      </c>
      <c r="J49" s="126">
        <v>99.995199999999997</v>
      </c>
    </row>
    <row r="50" spans="2:10">
      <c r="B50" s="161">
        <v>44908</v>
      </c>
      <c r="C50" s="161">
        <v>44909</v>
      </c>
      <c r="D50" s="161">
        <v>48441</v>
      </c>
      <c r="E50" s="125">
        <v>150000</v>
      </c>
      <c r="F50" s="126">
        <v>6.2779999999999996</v>
      </c>
      <c r="G50" s="126">
        <v>6.2779999999999996</v>
      </c>
      <c r="H50" s="125">
        <v>120100</v>
      </c>
      <c r="I50" s="125">
        <v>479047627.24000001</v>
      </c>
      <c r="J50" s="126">
        <v>80.066666666666663</v>
      </c>
    </row>
    <row r="51" spans="2:10">
      <c r="B51" s="161">
        <v>44908</v>
      </c>
      <c r="C51" s="185">
        <v>44910</v>
      </c>
      <c r="D51" s="162">
        <v>48441</v>
      </c>
      <c r="E51" s="125">
        <v>37500</v>
      </c>
      <c r="F51" s="126">
        <v>6.2779999999999996</v>
      </c>
      <c r="G51" s="126">
        <v>6.2779999999999996</v>
      </c>
      <c r="H51" s="125">
        <v>0</v>
      </c>
      <c r="I51" s="125">
        <v>0</v>
      </c>
      <c r="J51" s="126">
        <v>0</v>
      </c>
    </row>
    <row r="52" spans="2:10">
      <c r="B52" s="161" t="s">
        <v>30</v>
      </c>
      <c r="C52" s="163" t="s">
        <v>30</v>
      </c>
      <c r="D52" s="163" t="s">
        <v>30</v>
      </c>
      <c r="E52" s="125" t="s">
        <v>30</v>
      </c>
      <c r="F52" s="126" t="s">
        <v>30</v>
      </c>
      <c r="G52" s="126" t="s">
        <v>30</v>
      </c>
      <c r="H52" s="125" t="s">
        <v>30</v>
      </c>
      <c r="I52" s="125" t="s">
        <v>30</v>
      </c>
      <c r="J52" s="126" t="s">
        <v>30</v>
      </c>
    </row>
    <row r="53" spans="2:10">
      <c r="B53" s="167" t="s">
        <v>30</v>
      </c>
      <c r="C53" s="169" t="s">
        <v>30</v>
      </c>
      <c r="D53" s="167">
        <v>46522</v>
      </c>
      <c r="E53" s="121">
        <v>1250000</v>
      </c>
      <c r="F53" s="122">
        <v>6.1597</v>
      </c>
      <c r="G53" s="122">
        <v>6.1597</v>
      </c>
      <c r="H53" s="121">
        <v>1052903</v>
      </c>
      <c r="I53" s="121">
        <v>4188600606.9699998</v>
      </c>
      <c r="J53" s="122">
        <v>84.232240000000004</v>
      </c>
    </row>
    <row r="54" spans="2:10">
      <c r="B54" s="161">
        <v>44901</v>
      </c>
      <c r="C54" s="185">
        <v>44902</v>
      </c>
      <c r="D54" s="162">
        <v>46522</v>
      </c>
      <c r="E54" s="125">
        <v>1250000</v>
      </c>
      <c r="F54" s="126">
        <v>6.1597</v>
      </c>
      <c r="G54" s="126">
        <v>6.1597</v>
      </c>
      <c r="H54" s="125">
        <v>1052903</v>
      </c>
      <c r="I54" s="125">
        <v>4188600606.9699998</v>
      </c>
      <c r="J54" s="126">
        <v>84.232240000000004</v>
      </c>
    </row>
    <row r="55" spans="2:10">
      <c r="B55" s="161" t="s">
        <v>30</v>
      </c>
      <c r="C55" s="163" t="s">
        <v>30</v>
      </c>
      <c r="D55" s="163" t="s">
        <v>30</v>
      </c>
      <c r="E55" s="125" t="s">
        <v>30</v>
      </c>
      <c r="F55" s="126" t="s">
        <v>30</v>
      </c>
      <c r="G55" s="126" t="s">
        <v>30</v>
      </c>
      <c r="H55" s="125" t="s">
        <v>30</v>
      </c>
      <c r="I55" s="125" t="s">
        <v>30</v>
      </c>
      <c r="J55" s="126" t="s">
        <v>30</v>
      </c>
    </row>
    <row r="56" spans="2:10">
      <c r="B56" s="167" t="s">
        <v>30</v>
      </c>
      <c r="C56" s="169" t="s">
        <v>30</v>
      </c>
      <c r="D56" s="167">
        <v>58668</v>
      </c>
      <c r="E56" s="121">
        <v>375000</v>
      </c>
      <c r="F56" s="122">
        <v>6.1467000000000001</v>
      </c>
      <c r="G56" s="122">
        <v>6.1467000000000001</v>
      </c>
      <c r="H56" s="121">
        <v>300000</v>
      </c>
      <c r="I56" s="121">
        <v>1195204277.05</v>
      </c>
      <c r="J56" s="122">
        <v>80</v>
      </c>
    </row>
    <row r="57" spans="2:10">
      <c r="B57" s="161">
        <v>44901</v>
      </c>
      <c r="C57" s="161">
        <v>44902</v>
      </c>
      <c r="D57" s="161">
        <v>58668</v>
      </c>
      <c r="E57" s="125">
        <v>300000</v>
      </c>
      <c r="F57" s="126">
        <v>6.1467000000000001</v>
      </c>
      <c r="G57" s="126">
        <v>6.1467000000000001</v>
      </c>
      <c r="H57" s="125">
        <v>300000</v>
      </c>
      <c r="I57" s="125">
        <v>1195204277.05</v>
      </c>
      <c r="J57" s="126">
        <v>100</v>
      </c>
    </row>
    <row r="58" spans="2:10">
      <c r="B58" s="161">
        <v>44901</v>
      </c>
      <c r="C58" s="185">
        <v>44903</v>
      </c>
      <c r="D58" s="162">
        <v>58668</v>
      </c>
      <c r="E58" s="125">
        <v>75000</v>
      </c>
      <c r="F58" s="126">
        <v>6.1467000000000001</v>
      </c>
      <c r="G58" s="126">
        <v>6.1467000000000001</v>
      </c>
      <c r="H58" s="125">
        <v>0</v>
      </c>
      <c r="I58" s="125">
        <v>0</v>
      </c>
      <c r="J58" s="126">
        <v>0</v>
      </c>
    </row>
    <row r="59" spans="2:10">
      <c r="B59" s="161" t="s">
        <v>30</v>
      </c>
      <c r="C59" s="163" t="s">
        <v>30</v>
      </c>
      <c r="D59" s="163" t="s">
        <v>30</v>
      </c>
      <c r="E59" s="125" t="s">
        <v>30</v>
      </c>
      <c r="F59" s="126" t="s">
        <v>30</v>
      </c>
      <c r="G59" s="126" t="s">
        <v>30</v>
      </c>
      <c r="H59" s="125" t="s">
        <v>30</v>
      </c>
      <c r="I59" s="125" t="s">
        <v>30</v>
      </c>
      <c r="J59" s="126" t="s">
        <v>30</v>
      </c>
    </row>
    <row r="60" spans="2:10">
      <c r="B60" s="107" t="s">
        <v>12</v>
      </c>
      <c r="C60" s="164" t="s">
        <v>30</v>
      </c>
      <c r="D60" s="164" t="s">
        <v>30</v>
      </c>
      <c r="E60" s="109">
        <v>1462500</v>
      </c>
      <c r="F60" s="110" t="s">
        <v>30</v>
      </c>
      <c r="G60" s="110" t="s">
        <v>30</v>
      </c>
      <c r="H60" s="109">
        <v>1178249</v>
      </c>
      <c r="I60" s="109">
        <v>1063310345.05</v>
      </c>
      <c r="J60" s="110">
        <v>80.564034188034185</v>
      </c>
    </row>
    <row r="61" spans="2:10">
      <c r="B61" s="167" t="s">
        <v>30</v>
      </c>
      <c r="C61" s="169" t="s">
        <v>30</v>
      </c>
      <c r="D61" s="167">
        <v>47119</v>
      </c>
      <c r="E61" s="121">
        <v>712500</v>
      </c>
      <c r="F61" s="122">
        <v>12.919644416926747</v>
      </c>
      <c r="G61" s="122">
        <v>12.927194692222525</v>
      </c>
      <c r="H61" s="121">
        <v>503250</v>
      </c>
      <c r="I61" s="121">
        <v>466959186.03999996</v>
      </c>
      <c r="J61" s="122">
        <v>70.631578947368425</v>
      </c>
    </row>
    <row r="62" spans="2:10">
      <c r="B62" s="161">
        <v>44896</v>
      </c>
      <c r="C62" s="161">
        <v>44897</v>
      </c>
      <c r="D62" s="161">
        <v>47119</v>
      </c>
      <c r="E62" s="125">
        <v>300000</v>
      </c>
      <c r="F62" s="126">
        <v>12.8956</v>
      </c>
      <c r="G62" s="126">
        <v>12.904999999999999</v>
      </c>
      <c r="H62" s="125">
        <v>275000</v>
      </c>
      <c r="I62" s="125">
        <v>255201586.90000001</v>
      </c>
      <c r="J62" s="126">
        <v>91.666666666666657</v>
      </c>
    </row>
    <row r="63" spans="2:10">
      <c r="B63" s="161">
        <v>44896</v>
      </c>
      <c r="C63" s="161">
        <v>44900</v>
      </c>
      <c r="D63" s="161">
        <v>47119</v>
      </c>
      <c r="E63" s="125">
        <v>75000</v>
      </c>
      <c r="F63" s="126">
        <v>12.8956</v>
      </c>
      <c r="G63" s="126">
        <v>12.8956</v>
      </c>
      <c r="H63" s="125">
        <v>75000</v>
      </c>
      <c r="I63" s="125">
        <v>69634037.659999996</v>
      </c>
      <c r="J63" s="126">
        <v>100</v>
      </c>
    </row>
    <row r="64" spans="2:10">
      <c r="B64" s="161">
        <v>44903</v>
      </c>
      <c r="C64" s="161">
        <v>44904</v>
      </c>
      <c r="D64" s="161">
        <v>47119</v>
      </c>
      <c r="E64" s="125">
        <v>150000</v>
      </c>
      <c r="F64" s="126">
        <v>12.974600000000001</v>
      </c>
      <c r="G64" s="126">
        <v>12.982699999999999</v>
      </c>
      <c r="H64" s="125">
        <v>150000</v>
      </c>
      <c r="I64" s="125">
        <v>139108085.13999999</v>
      </c>
      <c r="J64" s="126">
        <v>100</v>
      </c>
    </row>
    <row r="65" spans="2:10">
      <c r="B65" s="161">
        <v>44903</v>
      </c>
      <c r="C65" s="161">
        <v>44907</v>
      </c>
      <c r="D65" s="161">
        <v>47119</v>
      </c>
      <c r="E65" s="125">
        <v>37500</v>
      </c>
      <c r="F65" s="126">
        <v>12.974600000000001</v>
      </c>
      <c r="G65" s="126">
        <v>12.974600000000001</v>
      </c>
      <c r="H65" s="125">
        <v>3250</v>
      </c>
      <c r="I65" s="125">
        <v>3015476.34</v>
      </c>
      <c r="J65" s="126">
        <v>8.6666666666666679</v>
      </c>
    </row>
    <row r="66" spans="2:10">
      <c r="B66" s="161">
        <v>44910</v>
      </c>
      <c r="C66" s="161">
        <v>44911</v>
      </c>
      <c r="D66" s="162">
        <v>47119</v>
      </c>
      <c r="E66" s="125">
        <v>150000</v>
      </c>
      <c r="F66" s="126">
        <v>0</v>
      </c>
      <c r="G66" s="126">
        <v>0</v>
      </c>
      <c r="H66" s="125">
        <v>0</v>
      </c>
      <c r="I66" s="125">
        <v>0</v>
      </c>
      <c r="J66" s="126">
        <v>0</v>
      </c>
    </row>
    <row r="67" spans="2:10">
      <c r="B67" s="161" t="s">
        <v>30</v>
      </c>
      <c r="C67" s="163" t="s">
        <v>30</v>
      </c>
      <c r="D67" s="163" t="s">
        <v>30</v>
      </c>
      <c r="E67" s="125" t="s">
        <v>30</v>
      </c>
      <c r="F67" s="126" t="s">
        <v>30</v>
      </c>
      <c r="G67" s="126" t="s">
        <v>30</v>
      </c>
      <c r="H67" s="125" t="s">
        <v>30</v>
      </c>
      <c r="I67" s="125" t="s">
        <v>30</v>
      </c>
      <c r="J67" s="126" t="s">
        <v>30</v>
      </c>
    </row>
    <row r="68" spans="2:10">
      <c r="B68" s="167" t="s">
        <v>30</v>
      </c>
      <c r="C68" s="169" t="s">
        <v>30</v>
      </c>
      <c r="D68" s="167">
        <v>48580</v>
      </c>
      <c r="E68" s="121">
        <v>750000</v>
      </c>
      <c r="F68" s="122">
        <v>13.017207593786486</v>
      </c>
      <c r="G68" s="122">
        <v>13.02169087304935</v>
      </c>
      <c r="H68" s="121">
        <v>674999</v>
      </c>
      <c r="I68" s="121">
        <v>596351159.00999999</v>
      </c>
      <c r="J68" s="122">
        <v>89.999866666666662</v>
      </c>
    </row>
    <row r="69" spans="2:10">
      <c r="B69" s="161">
        <v>44896</v>
      </c>
      <c r="C69" s="161">
        <v>44897</v>
      </c>
      <c r="D69" s="161">
        <v>48580</v>
      </c>
      <c r="E69" s="125">
        <v>300000</v>
      </c>
      <c r="F69" s="126">
        <v>12.856199999999999</v>
      </c>
      <c r="G69" s="126">
        <v>12.864000000000001</v>
      </c>
      <c r="H69" s="125">
        <v>300000</v>
      </c>
      <c r="I69" s="125">
        <v>266876707.40000001</v>
      </c>
      <c r="J69" s="126">
        <v>100</v>
      </c>
    </row>
    <row r="70" spans="2:10">
      <c r="B70" s="161">
        <v>44896</v>
      </c>
      <c r="C70" s="161">
        <v>44900</v>
      </c>
      <c r="D70" s="161">
        <v>48580</v>
      </c>
      <c r="E70" s="125">
        <v>75000</v>
      </c>
      <c r="F70" s="126">
        <v>12.856199999999999</v>
      </c>
      <c r="G70" s="126">
        <v>12.856199999999999</v>
      </c>
      <c r="H70" s="125">
        <v>74999</v>
      </c>
      <c r="I70" s="125">
        <v>66750488.5</v>
      </c>
      <c r="J70" s="126">
        <v>99.998666666666665</v>
      </c>
    </row>
    <row r="71" spans="2:10">
      <c r="B71" s="161">
        <v>44903</v>
      </c>
      <c r="C71" s="161">
        <v>44904</v>
      </c>
      <c r="D71" s="161">
        <v>48580</v>
      </c>
      <c r="E71" s="125">
        <v>150000</v>
      </c>
      <c r="F71" s="126">
        <v>12.9572</v>
      </c>
      <c r="G71" s="126">
        <v>12.9597</v>
      </c>
      <c r="H71" s="125">
        <v>150000</v>
      </c>
      <c r="I71" s="125">
        <v>133045081.27</v>
      </c>
      <c r="J71" s="126">
        <v>100</v>
      </c>
    </row>
    <row r="72" spans="2:10">
      <c r="B72" s="161">
        <v>44903</v>
      </c>
      <c r="C72" s="161">
        <v>44907</v>
      </c>
      <c r="D72" s="161">
        <v>48580</v>
      </c>
      <c r="E72" s="125">
        <v>37500</v>
      </c>
      <c r="F72" s="126">
        <v>12.9572</v>
      </c>
      <c r="G72" s="126">
        <v>12.9572</v>
      </c>
      <c r="H72" s="125">
        <v>0</v>
      </c>
      <c r="I72" s="125">
        <v>0</v>
      </c>
      <c r="J72" s="126">
        <v>0</v>
      </c>
    </row>
    <row r="73" spans="2:10">
      <c r="B73" s="161">
        <v>44910</v>
      </c>
      <c r="C73" s="161">
        <v>44911</v>
      </c>
      <c r="D73" s="161">
        <v>48580</v>
      </c>
      <c r="E73" s="125">
        <v>150000</v>
      </c>
      <c r="F73" s="126">
        <v>13.493</v>
      </c>
      <c r="G73" s="126">
        <v>13.494999999999999</v>
      </c>
      <c r="H73" s="125">
        <v>150000</v>
      </c>
      <c r="I73" s="125">
        <v>129678881.84</v>
      </c>
      <c r="J73" s="126">
        <v>100</v>
      </c>
    </row>
    <row r="74" spans="2:10">
      <c r="B74" s="161">
        <v>44910</v>
      </c>
      <c r="C74" s="185">
        <v>44914</v>
      </c>
      <c r="D74" s="162">
        <v>48580</v>
      </c>
      <c r="E74" s="125">
        <v>37500</v>
      </c>
      <c r="F74" s="126">
        <v>13.493</v>
      </c>
      <c r="G74" s="126">
        <v>13.493</v>
      </c>
      <c r="H74" s="125">
        <v>0</v>
      </c>
      <c r="I74" s="125">
        <v>0</v>
      </c>
      <c r="J74" s="126">
        <v>0</v>
      </c>
    </row>
    <row r="75" spans="2:10">
      <c r="B75" s="161" t="s">
        <v>30</v>
      </c>
      <c r="C75" s="163" t="s">
        <v>30</v>
      </c>
      <c r="D75" s="163" t="s">
        <v>30</v>
      </c>
      <c r="E75" s="125" t="s">
        <v>30</v>
      </c>
      <c r="F75" s="126" t="s">
        <v>30</v>
      </c>
      <c r="G75" s="126" t="s">
        <v>30</v>
      </c>
      <c r="H75" s="125" t="s">
        <v>30</v>
      </c>
      <c r="I75" s="125" t="s">
        <v>30</v>
      </c>
      <c r="J75" s="126" t="s">
        <v>30</v>
      </c>
    </row>
    <row r="76" spans="2:10">
      <c r="B76" s="145" t="s">
        <v>31</v>
      </c>
      <c r="C76" s="168" t="s">
        <v>30</v>
      </c>
      <c r="D76" s="168" t="s">
        <v>30</v>
      </c>
      <c r="E76" s="142">
        <v>15412500</v>
      </c>
      <c r="F76" s="142"/>
      <c r="G76" s="142"/>
      <c r="H76" s="142">
        <v>12871908</v>
      </c>
      <c r="I76" s="142">
        <v>26631257602.749996</v>
      </c>
      <c r="J76" s="142">
        <v>83.516029197080286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6"/>
  <dimension ref="B1:J98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5703125" style="83" bestFit="1" customWidth="1"/>
    <col min="5" max="5" width="13.85546875" style="82" bestFit="1" customWidth="1"/>
    <col min="6" max="6" width="12.140625" style="82" bestFit="1" customWidth="1"/>
    <col min="7" max="7" width="13.85546875" style="82" bestFit="1" customWidth="1"/>
    <col min="8" max="8" width="13" style="82" bestFit="1" customWidth="1"/>
    <col min="9" max="9" width="17.7109375" style="82" bestFit="1" customWidth="1"/>
    <col min="10" max="10" width="17.85546875" style="82" bestFit="1" customWidth="1"/>
    <col min="11" max="16384" width="9.140625" style="82"/>
  </cols>
  <sheetData>
    <row r="1" spans="2:10">
      <c r="B1" s="81" t="s">
        <v>50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07" t="s">
        <v>9</v>
      </c>
      <c r="C5" s="164" t="s">
        <v>30</v>
      </c>
      <c r="D5" s="164" t="s">
        <v>30</v>
      </c>
      <c r="E5" s="109">
        <v>7687500</v>
      </c>
      <c r="F5" s="110" t="s">
        <v>30</v>
      </c>
      <c r="G5" s="110" t="s">
        <v>30</v>
      </c>
      <c r="H5" s="109">
        <v>2619529</v>
      </c>
      <c r="I5" s="109">
        <v>32912581932.880001</v>
      </c>
      <c r="J5" s="110">
        <v>34.075173983739838</v>
      </c>
    </row>
    <row r="6" spans="2:10">
      <c r="B6" s="167" t="s">
        <v>30</v>
      </c>
      <c r="C6" s="169" t="s">
        <v>30</v>
      </c>
      <c r="D6" s="167">
        <v>46082</v>
      </c>
      <c r="E6" s="121">
        <v>3632477</v>
      </c>
      <c r="F6" s="122">
        <v>9.8024907839026759E-2</v>
      </c>
      <c r="G6" s="122">
        <v>9.8024907839026759E-2</v>
      </c>
      <c r="H6" s="121">
        <v>516493</v>
      </c>
      <c r="I6" s="121">
        <v>6519371756.3199997</v>
      </c>
      <c r="J6" s="122">
        <v>14.218754860663948</v>
      </c>
    </row>
    <row r="7" spans="2:10">
      <c r="B7" s="161">
        <v>44929</v>
      </c>
      <c r="C7" s="161">
        <v>44930</v>
      </c>
      <c r="D7" s="161">
        <v>46082</v>
      </c>
      <c r="E7" s="125">
        <v>1093421</v>
      </c>
      <c r="F7" s="126">
        <v>9.7900000000000001E-2</v>
      </c>
      <c r="G7" s="126">
        <v>9.7900000000000001E-2</v>
      </c>
      <c r="H7" s="125">
        <v>329137</v>
      </c>
      <c r="I7" s="125">
        <v>4148111584.7999997</v>
      </c>
      <c r="J7" s="126">
        <v>30.101580269630819</v>
      </c>
    </row>
    <row r="8" spans="2:10">
      <c r="B8" s="161">
        <v>44936</v>
      </c>
      <c r="C8" s="161">
        <v>44937</v>
      </c>
      <c r="D8" s="161">
        <v>46082</v>
      </c>
      <c r="E8" s="125">
        <v>1028593</v>
      </c>
      <c r="F8" s="126">
        <v>9.6299999999999997E-2</v>
      </c>
      <c r="G8" s="126">
        <v>9.6299999999999997E-2</v>
      </c>
      <c r="H8" s="125">
        <v>93950</v>
      </c>
      <c r="I8" s="125">
        <v>1187143267.04</v>
      </c>
      <c r="J8" s="126">
        <v>9.1338362209348123</v>
      </c>
    </row>
    <row r="9" spans="2:10">
      <c r="B9" s="161">
        <v>44943</v>
      </c>
      <c r="C9" s="161">
        <v>44944</v>
      </c>
      <c r="D9" s="161">
        <v>46082</v>
      </c>
      <c r="E9" s="125">
        <v>750000</v>
      </c>
      <c r="F9" s="126">
        <v>0.1</v>
      </c>
      <c r="G9" s="126">
        <v>0.1</v>
      </c>
      <c r="H9" s="125">
        <v>63600</v>
      </c>
      <c r="I9" s="125">
        <v>805609628.23000002</v>
      </c>
      <c r="J9" s="126">
        <v>8.48</v>
      </c>
    </row>
    <row r="10" spans="2:10">
      <c r="B10" s="161">
        <v>44950</v>
      </c>
      <c r="C10" s="161">
        <v>44951</v>
      </c>
      <c r="D10" s="161">
        <v>46082</v>
      </c>
      <c r="E10" s="125">
        <v>760463</v>
      </c>
      <c r="F10" s="126">
        <v>0.10059999999999999</v>
      </c>
      <c r="G10" s="126">
        <v>0.10059999999999999</v>
      </c>
      <c r="H10" s="125">
        <v>29806</v>
      </c>
      <c r="I10" s="125">
        <v>378507276.25</v>
      </c>
      <c r="J10" s="126">
        <v>3.9194543324264295</v>
      </c>
    </row>
    <row r="11" spans="2:10">
      <c r="B11" s="161" t="s">
        <v>30</v>
      </c>
      <c r="C11" s="163" t="s">
        <v>30</v>
      </c>
      <c r="D11" s="163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 t="s">
        <v>30</v>
      </c>
    </row>
    <row r="12" spans="2:10">
      <c r="B12" s="167" t="s">
        <v>30</v>
      </c>
      <c r="C12" s="169" t="s">
        <v>30</v>
      </c>
      <c r="D12" s="167">
        <v>47178</v>
      </c>
      <c r="E12" s="121">
        <v>4055023</v>
      </c>
      <c r="F12" s="122">
        <v>0.17511770449496186</v>
      </c>
      <c r="G12" s="122">
        <v>0.17511770449496186</v>
      </c>
      <c r="H12" s="121">
        <v>2103036</v>
      </c>
      <c r="I12" s="121">
        <v>26393210176.560001</v>
      </c>
      <c r="J12" s="122">
        <v>51.862492518538119</v>
      </c>
    </row>
    <row r="13" spans="2:10">
      <c r="B13" s="161">
        <v>44929</v>
      </c>
      <c r="C13" s="161">
        <v>44930</v>
      </c>
      <c r="D13" s="161">
        <v>47178</v>
      </c>
      <c r="E13" s="125">
        <v>1156579</v>
      </c>
      <c r="F13" s="126">
        <v>0.17549999999999999</v>
      </c>
      <c r="G13" s="126">
        <v>0.17549999999999999</v>
      </c>
      <c r="H13" s="125">
        <v>572396</v>
      </c>
      <c r="I13" s="125">
        <v>7158828892.3400002</v>
      </c>
      <c r="J13" s="126">
        <v>49.490436883256571</v>
      </c>
    </row>
    <row r="14" spans="2:10">
      <c r="B14" s="161">
        <v>44936</v>
      </c>
      <c r="C14" s="161">
        <v>44937</v>
      </c>
      <c r="D14" s="161">
        <v>47178</v>
      </c>
      <c r="E14" s="125">
        <v>1221407</v>
      </c>
      <c r="F14" s="126">
        <v>0.17300000000000001</v>
      </c>
      <c r="G14" s="126">
        <v>0.17300000000000001</v>
      </c>
      <c r="H14" s="125">
        <v>749640</v>
      </c>
      <c r="I14" s="125">
        <v>9401160719</v>
      </c>
      <c r="J14" s="126">
        <v>61.375119022569869</v>
      </c>
    </row>
    <row r="15" spans="2:10">
      <c r="B15" s="161">
        <v>44943</v>
      </c>
      <c r="C15" s="161">
        <v>44944</v>
      </c>
      <c r="D15" s="161">
        <v>47178</v>
      </c>
      <c r="E15" s="125">
        <v>750000</v>
      </c>
      <c r="F15" s="126">
        <v>0.17630000000000001</v>
      </c>
      <c r="G15" s="126">
        <v>0.17630000000000001</v>
      </c>
      <c r="H15" s="125">
        <v>292000</v>
      </c>
      <c r="I15" s="125">
        <v>3670643086</v>
      </c>
      <c r="J15" s="126">
        <v>38.93333333333333</v>
      </c>
    </row>
    <row r="16" spans="2:10">
      <c r="B16" s="161">
        <v>44950</v>
      </c>
      <c r="C16" s="161">
        <v>44951</v>
      </c>
      <c r="D16" s="161">
        <v>47178</v>
      </c>
      <c r="E16" s="125">
        <v>927037</v>
      </c>
      <c r="F16" s="126">
        <v>0.1772</v>
      </c>
      <c r="G16" s="126">
        <v>0.1772</v>
      </c>
      <c r="H16" s="125">
        <v>489000</v>
      </c>
      <c r="I16" s="125">
        <v>6162577479.2200003</v>
      </c>
      <c r="J16" s="126">
        <v>52.748703665549492</v>
      </c>
    </row>
    <row r="17" spans="2:10">
      <c r="B17" s="161" t="s">
        <v>30</v>
      </c>
      <c r="C17" s="163" t="s">
        <v>30</v>
      </c>
      <c r="D17" s="163" t="s">
        <v>30</v>
      </c>
      <c r="E17" s="125" t="s">
        <v>30</v>
      </c>
      <c r="F17" s="126" t="s">
        <v>30</v>
      </c>
      <c r="G17" s="126" t="s">
        <v>30</v>
      </c>
      <c r="H17" s="125" t="s">
        <v>30</v>
      </c>
      <c r="I17" s="125" t="s">
        <v>30</v>
      </c>
      <c r="J17" s="126" t="s">
        <v>30</v>
      </c>
    </row>
    <row r="18" spans="2:10">
      <c r="B18" s="107" t="s">
        <v>10</v>
      </c>
      <c r="C18" s="164" t="s">
        <v>30</v>
      </c>
      <c r="D18" s="164" t="s">
        <v>30</v>
      </c>
      <c r="E18" s="109">
        <v>45900000</v>
      </c>
      <c r="F18" s="110" t="s">
        <v>30</v>
      </c>
      <c r="G18" s="110" t="s">
        <v>30</v>
      </c>
      <c r="H18" s="109">
        <v>39187736</v>
      </c>
      <c r="I18" s="109">
        <v>27762234740.369999</v>
      </c>
      <c r="J18" s="110">
        <v>85.376331154684095</v>
      </c>
    </row>
    <row r="19" spans="2:10">
      <c r="B19" s="167" t="s">
        <v>30</v>
      </c>
      <c r="C19" s="169" t="s">
        <v>30</v>
      </c>
      <c r="D19" s="167">
        <v>45383</v>
      </c>
      <c r="E19" s="121">
        <v>1400000</v>
      </c>
      <c r="F19" s="122">
        <v>13.606399999999999</v>
      </c>
      <c r="G19" s="122">
        <v>13.610077817917505</v>
      </c>
      <c r="H19" s="121">
        <v>1196262</v>
      </c>
      <c r="I19" s="121">
        <v>1024677530.59</v>
      </c>
      <c r="J19" s="122">
        <v>85.447285714285712</v>
      </c>
    </row>
    <row r="20" spans="2:10">
      <c r="B20" s="161">
        <v>44931</v>
      </c>
      <c r="C20" s="161">
        <v>44932</v>
      </c>
      <c r="D20" s="161">
        <v>45383</v>
      </c>
      <c r="E20" s="125">
        <v>1000000</v>
      </c>
      <c r="F20" s="126">
        <v>13.606400000000001</v>
      </c>
      <c r="G20" s="126">
        <v>13.610799999999999</v>
      </c>
      <c r="H20" s="125">
        <v>1000000</v>
      </c>
      <c r="I20" s="125">
        <v>856494859.47000003</v>
      </c>
      <c r="J20" s="126">
        <v>100</v>
      </c>
    </row>
    <row r="21" spans="2:10">
      <c r="B21" s="161">
        <v>44931</v>
      </c>
      <c r="C21" s="161">
        <v>44935</v>
      </c>
      <c r="D21" s="161">
        <v>45383</v>
      </c>
      <c r="E21" s="125">
        <v>250000</v>
      </c>
      <c r="F21" s="126">
        <v>13.606400000000001</v>
      </c>
      <c r="G21" s="126">
        <v>13.606400000000001</v>
      </c>
      <c r="H21" s="125">
        <v>196262</v>
      </c>
      <c r="I21" s="125">
        <v>168182671.12</v>
      </c>
      <c r="J21" s="126">
        <v>78.504800000000003</v>
      </c>
    </row>
    <row r="22" spans="2:10">
      <c r="B22" s="161">
        <v>44945</v>
      </c>
      <c r="C22" s="161">
        <v>44946</v>
      </c>
      <c r="D22" s="161">
        <v>45383</v>
      </c>
      <c r="E22" s="125">
        <v>150000</v>
      </c>
      <c r="F22" s="126">
        <v>0</v>
      </c>
      <c r="G22" s="126">
        <v>0</v>
      </c>
      <c r="H22" s="125">
        <v>0</v>
      </c>
      <c r="I22" s="125">
        <v>0</v>
      </c>
      <c r="J22" s="126">
        <v>0</v>
      </c>
    </row>
    <row r="23" spans="2:10">
      <c r="B23" s="161" t="s">
        <v>30</v>
      </c>
      <c r="C23" s="163" t="s">
        <v>30</v>
      </c>
      <c r="D23" s="163" t="s">
        <v>30</v>
      </c>
      <c r="E23" s="125" t="s">
        <v>30</v>
      </c>
      <c r="F23" s="126" t="s">
        <v>30</v>
      </c>
      <c r="G23" s="126" t="s">
        <v>30</v>
      </c>
      <c r="H23" s="125" t="s">
        <v>30</v>
      </c>
      <c r="I23" s="125" t="s">
        <v>30</v>
      </c>
      <c r="J23" s="126" t="s">
        <v>30</v>
      </c>
    </row>
    <row r="24" spans="2:10">
      <c r="B24" s="167" t="s">
        <v>30</v>
      </c>
      <c r="C24" s="169" t="s">
        <v>30</v>
      </c>
      <c r="D24" s="167">
        <v>45200</v>
      </c>
      <c r="E24" s="121">
        <v>2250000</v>
      </c>
      <c r="F24" s="122">
        <v>13.607059348435348</v>
      </c>
      <c r="G24" s="122">
        <v>13.610636092702414</v>
      </c>
      <c r="H24" s="121">
        <v>1400000</v>
      </c>
      <c r="I24" s="121">
        <v>1283344496.52</v>
      </c>
      <c r="J24" s="122">
        <v>62.222222222222221</v>
      </c>
    </row>
    <row r="25" spans="2:10">
      <c r="B25" s="161">
        <v>44938</v>
      </c>
      <c r="C25" s="161">
        <v>44939</v>
      </c>
      <c r="D25" s="161">
        <v>45200</v>
      </c>
      <c r="E25" s="125">
        <v>1000000</v>
      </c>
      <c r="F25" s="126">
        <v>13.6248</v>
      </c>
      <c r="G25" s="126">
        <v>13.6248</v>
      </c>
      <c r="H25" s="125">
        <v>400000</v>
      </c>
      <c r="I25" s="125">
        <v>365305482.39999998</v>
      </c>
      <c r="J25" s="126">
        <v>40</v>
      </c>
    </row>
    <row r="26" spans="2:10">
      <c r="B26" s="161">
        <v>44952</v>
      </c>
      <c r="C26" s="161">
        <v>44953</v>
      </c>
      <c r="D26" s="161">
        <v>45200</v>
      </c>
      <c r="E26" s="125">
        <v>1000000</v>
      </c>
      <c r="F26" s="126">
        <v>13.6</v>
      </c>
      <c r="G26" s="126">
        <v>13.605</v>
      </c>
      <c r="H26" s="125">
        <v>1000000</v>
      </c>
      <c r="I26" s="125">
        <v>918039014.12</v>
      </c>
      <c r="J26" s="126">
        <v>100</v>
      </c>
    </row>
    <row r="27" spans="2:10">
      <c r="B27" s="161">
        <v>44952</v>
      </c>
      <c r="C27" s="161">
        <v>44956</v>
      </c>
      <c r="D27" s="161">
        <v>45200</v>
      </c>
      <c r="E27" s="125">
        <v>250000</v>
      </c>
      <c r="F27" s="126">
        <v>13.6</v>
      </c>
      <c r="G27" s="126">
        <v>13.6</v>
      </c>
      <c r="H27" s="125">
        <v>0</v>
      </c>
      <c r="I27" s="125">
        <v>0</v>
      </c>
      <c r="J27" s="126">
        <v>0</v>
      </c>
    </row>
    <row r="28" spans="2:10">
      <c r="B28" s="161" t="s">
        <v>30</v>
      </c>
      <c r="C28" s="163" t="s">
        <v>30</v>
      </c>
      <c r="D28" s="163" t="s">
        <v>30</v>
      </c>
      <c r="E28" s="125" t="s">
        <v>30</v>
      </c>
      <c r="F28" s="126" t="s">
        <v>30</v>
      </c>
      <c r="G28" s="126" t="s">
        <v>30</v>
      </c>
      <c r="H28" s="125" t="s">
        <v>30</v>
      </c>
      <c r="I28" s="125" t="s">
        <v>30</v>
      </c>
      <c r="J28" s="126" t="s">
        <v>30</v>
      </c>
    </row>
    <row r="29" spans="2:10">
      <c r="B29" s="167" t="s">
        <v>30</v>
      </c>
      <c r="C29" s="169" t="s">
        <v>30</v>
      </c>
      <c r="D29" s="167">
        <v>45748</v>
      </c>
      <c r="E29" s="121">
        <v>13312500</v>
      </c>
      <c r="F29" s="122">
        <v>12.818700158104397</v>
      </c>
      <c r="G29" s="122">
        <v>12.831748334075382</v>
      </c>
      <c r="H29" s="121">
        <v>11459993</v>
      </c>
      <c r="I29" s="121">
        <v>8802721604.9599991</v>
      </c>
      <c r="J29" s="122">
        <v>86.084454460093895</v>
      </c>
    </row>
    <row r="30" spans="2:10">
      <c r="B30" s="161">
        <v>44931</v>
      </c>
      <c r="C30" s="161">
        <v>44932</v>
      </c>
      <c r="D30" s="161">
        <v>45748</v>
      </c>
      <c r="E30" s="125">
        <v>3000000</v>
      </c>
      <c r="F30" s="126">
        <v>13.147500000000001</v>
      </c>
      <c r="G30" s="126">
        <v>13.168900000000001</v>
      </c>
      <c r="H30" s="125">
        <v>2750000</v>
      </c>
      <c r="I30" s="125">
        <v>2089880614.3699999</v>
      </c>
      <c r="J30" s="126">
        <v>91.666666666666657</v>
      </c>
    </row>
    <row r="31" spans="2:10">
      <c r="B31" s="161">
        <v>44931</v>
      </c>
      <c r="C31" s="161">
        <v>44935</v>
      </c>
      <c r="D31" s="161">
        <v>45748</v>
      </c>
      <c r="E31" s="125">
        <v>750000</v>
      </c>
      <c r="F31" s="126">
        <v>13.147500000000001</v>
      </c>
      <c r="G31" s="126">
        <v>13.147500000000001</v>
      </c>
      <c r="H31" s="125">
        <v>684996</v>
      </c>
      <c r="I31" s="125">
        <v>520822675.01999998</v>
      </c>
      <c r="J31" s="126">
        <v>91.332800000000006</v>
      </c>
    </row>
    <row r="32" spans="2:10">
      <c r="B32" s="161">
        <v>44938</v>
      </c>
      <c r="C32" s="161">
        <v>44939</v>
      </c>
      <c r="D32" s="161">
        <v>45748</v>
      </c>
      <c r="E32" s="125">
        <v>1500000</v>
      </c>
      <c r="F32" s="126">
        <v>12.461399999999999</v>
      </c>
      <c r="G32" s="126">
        <v>12.4724</v>
      </c>
      <c r="H32" s="125">
        <v>1500000</v>
      </c>
      <c r="I32" s="125">
        <v>1158142891.47</v>
      </c>
      <c r="J32" s="126">
        <v>100</v>
      </c>
    </row>
    <row r="33" spans="2:10">
      <c r="B33" s="161">
        <v>44938</v>
      </c>
      <c r="C33" s="161">
        <v>44942</v>
      </c>
      <c r="D33" s="161">
        <v>45748</v>
      </c>
      <c r="E33" s="125">
        <v>375000</v>
      </c>
      <c r="F33" s="126">
        <v>12.461399999999999</v>
      </c>
      <c r="G33" s="126">
        <v>12.461399999999999</v>
      </c>
      <c r="H33" s="125">
        <v>374997</v>
      </c>
      <c r="I33" s="125">
        <v>289668374.69</v>
      </c>
      <c r="J33" s="126">
        <v>99.999200000000002</v>
      </c>
    </row>
    <row r="34" spans="2:10">
      <c r="B34" s="161">
        <v>44945</v>
      </c>
      <c r="C34" s="161">
        <v>44946</v>
      </c>
      <c r="D34" s="161">
        <v>45748</v>
      </c>
      <c r="E34" s="125">
        <v>150000</v>
      </c>
      <c r="F34" s="126">
        <v>12.738899999999999</v>
      </c>
      <c r="G34" s="126">
        <v>12.738899999999999</v>
      </c>
      <c r="H34" s="125">
        <v>150000</v>
      </c>
      <c r="I34" s="125">
        <v>115461600.09999999</v>
      </c>
      <c r="J34" s="126">
        <v>100</v>
      </c>
    </row>
    <row r="35" spans="2:10">
      <c r="B35" s="161">
        <v>44945</v>
      </c>
      <c r="C35" s="161">
        <v>44949</v>
      </c>
      <c r="D35" s="161">
        <v>45748</v>
      </c>
      <c r="E35" s="125">
        <v>37500</v>
      </c>
      <c r="F35" s="126">
        <v>12.738899999999999</v>
      </c>
      <c r="G35" s="126">
        <v>12.738899999999999</v>
      </c>
      <c r="H35" s="125">
        <v>0</v>
      </c>
      <c r="I35" s="125">
        <v>0</v>
      </c>
      <c r="J35" s="126">
        <v>0</v>
      </c>
    </row>
    <row r="36" spans="2:10">
      <c r="B36" s="161">
        <v>44952</v>
      </c>
      <c r="C36" s="161">
        <v>44953</v>
      </c>
      <c r="D36" s="161">
        <v>45748</v>
      </c>
      <c r="E36" s="125">
        <v>6000000</v>
      </c>
      <c r="F36" s="126">
        <v>12.747</v>
      </c>
      <c r="G36" s="126">
        <v>12.759399999999999</v>
      </c>
      <c r="H36" s="125">
        <v>6000000</v>
      </c>
      <c r="I36" s="125">
        <v>4628745449.3100004</v>
      </c>
      <c r="J36" s="126">
        <v>100</v>
      </c>
    </row>
    <row r="37" spans="2:10">
      <c r="B37" s="161">
        <v>44952</v>
      </c>
      <c r="C37" s="161">
        <v>44956</v>
      </c>
      <c r="D37" s="161">
        <v>45748</v>
      </c>
      <c r="E37" s="125">
        <v>1500000</v>
      </c>
      <c r="F37" s="126">
        <v>12.747</v>
      </c>
      <c r="G37" s="126">
        <v>12.747</v>
      </c>
      <c r="H37" s="125">
        <v>0</v>
      </c>
      <c r="I37" s="125">
        <v>0</v>
      </c>
      <c r="J37" s="126">
        <v>0</v>
      </c>
    </row>
    <row r="38" spans="2:10">
      <c r="B38" s="161" t="s">
        <v>30</v>
      </c>
      <c r="C38" s="163" t="s">
        <v>30</v>
      </c>
      <c r="D38" s="163" t="s">
        <v>30</v>
      </c>
      <c r="E38" s="125" t="s">
        <v>30</v>
      </c>
      <c r="F38" s="126" t="s">
        <v>30</v>
      </c>
      <c r="G38" s="126" t="s">
        <v>30</v>
      </c>
      <c r="H38" s="125" t="s">
        <v>30</v>
      </c>
      <c r="I38" s="125" t="s">
        <v>30</v>
      </c>
      <c r="J38" s="126" t="s">
        <v>30</v>
      </c>
    </row>
    <row r="39" spans="2:10">
      <c r="B39" s="167" t="s">
        <v>30</v>
      </c>
      <c r="C39" s="169" t="s">
        <v>30</v>
      </c>
      <c r="D39" s="167">
        <v>46204</v>
      </c>
      <c r="E39" s="121">
        <v>28937500</v>
      </c>
      <c r="F39" s="122">
        <v>12.72971793206861</v>
      </c>
      <c r="G39" s="122">
        <v>12.739377906683567</v>
      </c>
      <c r="H39" s="121">
        <v>25131481</v>
      </c>
      <c r="I39" s="121">
        <v>16651491108.299999</v>
      </c>
      <c r="J39" s="122">
        <v>86.84745053995681</v>
      </c>
    </row>
    <row r="40" spans="2:10">
      <c r="B40" s="161">
        <v>44931</v>
      </c>
      <c r="C40" s="161">
        <v>44932</v>
      </c>
      <c r="D40" s="161">
        <v>46204</v>
      </c>
      <c r="E40" s="125">
        <v>3000000</v>
      </c>
      <c r="F40" s="126">
        <v>13.2547</v>
      </c>
      <c r="G40" s="126">
        <v>13.272399999999999</v>
      </c>
      <c r="H40" s="125">
        <v>3000000</v>
      </c>
      <c r="I40" s="125">
        <v>1948228842.47</v>
      </c>
      <c r="J40" s="126">
        <v>100</v>
      </c>
    </row>
    <row r="41" spans="2:10">
      <c r="B41" s="161">
        <v>44931</v>
      </c>
      <c r="C41" s="161">
        <v>44935</v>
      </c>
      <c r="D41" s="161">
        <v>46204</v>
      </c>
      <c r="E41" s="125">
        <v>750000</v>
      </c>
      <c r="F41" s="126">
        <v>13.2547</v>
      </c>
      <c r="G41" s="126">
        <v>13.2547</v>
      </c>
      <c r="H41" s="125">
        <v>675940</v>
      </c>
      <c r="I41" s="125">
        <v>439179345.77999997</v>
      </c>
      <c r="J41" s="126">
        <v>90.12533333333333</v>
      </c>
    </row>
    <row r="42" spans="2:10">
      <c r="B42" s="161">
        <v>44938</v>
      </c>
      <c r="C42" s="161">
        <v>44939</v>
      </c>
      <c r="D42" s="161">
        <v>46204</v>
      </c>
      <c r="E42" s="125">
        <v>10000000</v>
      </c>
      <c r="F42" s="126">
        <v>12.423</v>
      </c>
      <c r="G42" s="126">
        <v>12.4328</v>
      </c>
      <c r="H42" s="125">
        <v>10000000</v>
      </c>
      <c r="I42" s="125">
        <v>6677749043.2200003</v>
      </c>
      <c r="J42" s="126">
        <v>100</v>
      </c>
    </row>
    <row r="43" spans="2:10">
      <c r="B43" s="161">
        <v>44938</v>
      </c>
      <c r="C43" s="161">
        <v>44942</v>
      </c>
      <c r="D43" s="161">
        <v>46204</v>
      </c>
      <c r="E43" s="125">
        <v>2500000</v>
      </c>
      <c r="F43" s="126">
        <v>12.423</v>
      </c>
      <c r="G43" s="126">
        <v>12.423</v>
      </c>
      <c r="H43" s="125">
        <v>1305541</v>
      </c>
      <c r="I43" s="125">
        <v>872213302.80999994</v>
      </c>
      <c r="J43" s="126">
        <v>52.221640000000001</v>
      </c>
    </row>
    <row r="44" spans="2:10">
      <c r="B44" s="161">
        <v>44945</v>
      </c>
      <c r="C44" s="161">
        <v>44946</v>
      </c>
      <c r="D44" s="161">
        <v>46204</v>
      </c>
      <c r="E44" s="125">
        <v>150000</v>
      </c>
      <c r="F44" s="126">
        <v>12.8443</v>
      </c>
      <c r="G44" s="126">
        <v>12.845000000000001</v>
      </c>
      <c r="H44" s="125">
        <v>150000</v>
      </c>
      <c r="I44" s="125">
        <v>99119883.400000006</v>
      </c>
      <c r="J44" s="126">
        <v>100</v>
      </c>
    </row>
    <row r="45" spans="2:10">
      <c r="B45" s="161">
        <v>44945</v>
      </c>
      <c r="C45" s="161">
        <v>44949</v>
      </c>
      <c r="D45" s="161">
        <v>46204</v>
      </c>
      <c r="E45" s="125">
        <v>37500</v>
      </c>
      <c r="F45" s="126">
        <v>12.8443</v>
      </c>
      <c r="G45" s="126">
        <v>12.8443</v>
      </c>
      <c r="H45" s="125">
        <v>0</v>
      </c>
      <c r="I45" s="125">
        <v>0</v>
      </c>
      <c r="J45" s="126">
        <v>0</v>
      </c>
    </row>
    <row r="46" spans="2:10">
      <c r="B46" s="161">
        <v>44952</v>
      </c>
      <c r="C46" s="161">
        <v>44953</v>
      </c>
      <c r="D46" s="161">
        <v>46204</v>
      </c>
      <c r="E46" s="125">
        <v>10000000</v>
      </c>
      <c r="F46" s="126">
        <v>12.8886</v>
      </c>
      <c r="G46" s="126">
        <v>12.8978</v>
      </c>
      <c r="H46" s="125">
        <v>10000000</v>
      </c>
      <c r="I46" s="125">
        <v>6615000690.6199999</v>
      </c>
      <c r="J46" s="126">
        <v>100</v>
      </c>
    </row>
    <row r="47" spans="2:10">
      <c r="B47" s="161">
        <v>44952</v>
      </c>
      <c r="C47" s="161">
        <v>44956</v>
      </c>
      <c r="D47" s="161">
        <v>46204</v>
      </c>
      <c r="E47" s="125">
        <v>2500000</v>
      </c>
      <c r="F47" s="126">
        <v>12.8886</v>
      </c>
      <c r="G47" s="126">
        <v>12.8886</v>
      </c>
      <c r="H47" s="125">
        <v>0</v>
      </c>
      <c r="I47" s="125">
        <v>0</v>
      </c>
      <c r="J47" s="126">
        <v>0</v>
      </c>
    </row>
    <row r="48" spans="2:10">
      <c r="B48" s="161" t="s">
        <v>30</v>
      </c>
      <c r="C48" s="163" t="s">
        <v>30</v>
      </c>
      <c r="D48" s="163" t="s">
        <v>30</v>
      </c>
      <c r="E48" s="125" t="s">
        <v>30</v>
      </c>
      <c r="F48" s="126" t="s">
        <v>30</v>
      </c>
      <c r="G48" s="126" t="s">
        <v>30</v>
      </c>
      <c r="H48" s="125" t="s">
        <v>30</v>
      </c>
      <c r="I48" s="125" t="s">
        <v>30</v>
      </c>
      <c r="J48" s="126" t="s">
        <v>30</v>
      </c>
    </row>
    <row r="49" spans="2:10">
      <c r="B49" s="107" t="s">
        <v>11</v>
      </c>
      <c r="C49" s="164" t="s">
        <v>30</v>
      </c>
      <c r="D49" s="164" t="s">
        <v>30</v>
      </c>
      <c r="E49" s="109">
        <v>4787500</v>
      </c>
      <c r="F49" s="110" t="s">
        <v>30</v>
      </c>
      <c r="G49" s="110" t="s">
        <v>30</v>
      </c>
      <c r="H49" s="109">
        <v>3987696</v>
      </c>
      <c r="I49" s="109">
        <v>16199506181.169998</v>
      </c>
      <c r="J49" s="110">
        <v>83.293911227154055</v>
      </c>
    </row>
    <row r="50" spans="2:10">
      <c r="B50" s="167" t="s">
        <v>30</v>
      </c>
      <c r="C50" s="169" t="s">
        <v>30</v>
      </c>
      <c r="D50" s="167">
        <v>46249</v>
      </c>
      <c r="E50" s="121">
        <v>1562500</v>
      </c>
      <c r="F50" s="122">
        <v>6.1789892136837201</v>
      </c>
      <c r="G50" s="122">
        <v>6.1789892136837201</v>
      </c>
      <c r="H50" s="121">
        <v>1437499</v>
      </c>
      <c r="I50" s="121">
        <v>5869129652.9300003</v>
      </c>
      <c r="J50" s="122">
        <v>91.999936000000005</v>
      </c>
    </row>
    <row r="51" spans="2:10">
      <c r="B51" s="161">
        <v>44929</v>
      </c>
      <c r="C51" s="161">
        <v>44930</v>
      </c>
      <c r="D51" s="161">
        <v>46249</v>
      </c>
      <c r="E51" s="125">
        <v>625000</v>
      </c>
      <c r="F51" s="126">
        <v>6.3769999999999998</v>
      </c>
      <c r="G51" s="126">
        <v>6.3769999999999998</v>
      </c>
      <c r="H51" s="125">
        <v>500000</v>
      </c>
      <c r="I51" s="125">
        <v>2020947608</v>
      </c>
      <c r="J51" s="126">
        <v>80</v>
      </c>
    </row>
    <row r="52" spans="2:10">
      <c r="B52" s="161">
        <v>44943</v>
      </c>
      <c r="C52" s="161">
        <v>44944</v>
      </c>
      <c r="D52" s="161">
        <v>46249</v>
      </c>
      <c r="E52" s="125">
        <v>937500</v>
      </c>
      <c r="F52" s="126">
        <v>6.0750000000000002</v>
      </c>
      <c r="G52" s="126">
        <v>6.0750000000000002</v>
      </c>
      <c r="H52" s="125">
        <v>937499</v>
      </c>
      <c r="I52" s="125">
        <v>3848182044.9299998</v>
      </c>
      <c r="J52" s="126">
        <v>99.999893333333333</v>
      </c>
    </row>
    <row r="53" spans="2:10">
      <c r="B53" s="161" t="s">
        <v>30</v>
      </c>
      <c r="C53" s="163" t="s">
        <v>30</v>
      </c>
      <c r="D53" s="163" t="s">
        <v>30</v>
      </c>
      <c r="E53" s="125" t="s">
        <v>30</v>
      </c>
      <c r="F53" s="126" t="s">
        <v>30</v>
      </c>
      <c r="G53" s="126" t="s">
        <v>30</v>
      </c>
      <c r="H53" s="125" t="s">
        <v>30</v>
      </c>
      <c r="I53" s="125" t="s">
        <v>30</v>
      </c>
      <c r="J53" s="126" t="s">
        <v>30</v>
      </c>
    </row>
    <row r="54" spans="2:10">
      <c r="B54" s="167" t="s">
        <v>30</v>
      </c>
      <c r="C54" s="169" t="s">
        <v>30</v>
      </c>
      <c r="D54" s="167">
        <v>46980</v>
      </c>
      <c r="E54" s="121">
        <v>1875000</v>
      </c>
      <c r="F54" s="122">
        <v>6.2116537366704083</v>
      </c>
      <c r="G54" s="122">
        <v>6.2116537366704083</v>
      </c>
      <c r="H54" s="121">
        <v>1874982</v>
      </c>
      <c r="I54" s="121">
        <v>7651517578.7199993</v>
      </c>
      <c r="J54" s="122">
        <v>99.999039999999994</v>
      </c>
    </row>
    <row r="55" spans="2:10">
      <c r="B55" s="161">
        <v>44936</v>
      </c>
      <c r="C55" s="161">
        <v>44937</v>
      </c>
      <c r="D55" s="161">
        <v>46980</v>
      </c>
      <c r="E55" s="125">
        <v>625000</v>
      </c>
      <c r="F55" s="126">
        <v>6.2800000000000011</v>
      </c>
      <c r="G55" s="126">
        <v>6.2800000000000011</v>
      </c>
      <c r="H55" s="125">
        <v>624990</v>
      </c>
      <c r="I55" s="125">
        <v>2534564199.9899998</v>
      </c>
      <c r="J55" s="126">
        <v>99.998400000000004</v>
      </c>
    </row>
    <row r="56" spans="2:10">
      <c r="B56" s="161">
        <v>44950</v>
      </c>
      <c r="C56" s="161">
        <v>44951</v>
      </c>
      <c r="D56" s="161">
        <v>46980</v>
      </c>
      <c r="E56" s="125">
        <v>1250000</v>
      </c>
      <c r="F56" s="126">
        <v>6.1778000000000013</v>
      </c>
      <c r="G56" s="126">
        <v>6.1778000000000013</v>
      </c>
      <c r="H56" s="125">
        <v>1249992</v>
      </c>
      <c r="I56" s="125">
        <v>5116953378.7299995</v>
      </c>
      <c r="J56" s="126">
        <v>99.99936000000001</v>
      </c>
    </row>
    <row r="57" spans="2:10">
      <c r="B57" s="161" t="s">
        <v>30</v>
      </c>
      <c r="C57" s="163" t="s">
        <v>30</v>
      </c>
      <c r="D57" s="163" t="s">
        <v>30</v>
      </c>
      <c r="E57" s="125" t="s">
        <v>30</v>
      </c>
      <c r="F57" s="126" t="s">
        <v>30</v>
      </c>
      <c r="G57" s="126" t="s">
        <v>30</v>
      </c>
      <c r="H57" s="125" t="s">
        <v>30</v>
      </c>
      <c r="I57" s="125" t="s">
        <v>30</v>
      </c>
      <c r="J57" s="126" t="s">
        <v>30</v>
      </c>
    </row>
    <row r="58" spans="2:10">
      <c r="B58" s="167" t="s">
        <v>30</v>
      </c>
      <c r="C58" s="169" t="s">
        <v>30</v>
      </c>
      <c r="D58" s="167">
        <v>51363</v>
      </c>
      <c r="E58" s="121">
        <v>375000</v>
      </c>
      <c r="F58" s="122">
        <v>6.404232430685739</v>
      </c>
      <c r="G58" s="122">
        <v>6.404232430685739</v>
      </c>
      <c r="H58" s="121">
        <v>307416</v>
      </c>
      <c r="I58" s="121">
        <v>1216571016.8</v>
      </c>
      <c r="J58" s="122">
        <v>81.977599999999995</v>
      </c>
    </row>
    <row r="59" spans="2:10">
      <c r="B59" s="161">
        <v>44936</v>
      </c>
      <c r="C59" s="161">
        <v>44937</v>
      </c>
      <c r="D59" s="161">
        <v>51363</v>
      </c>
      <c r="E59" s="125">
        <v>150000</v>
      </c>
      <c r="F59" s="126">
        <v>6.3369999999999997</v>
      </c>
      <c r="G59" s="126">
        <v>6.3369999999999997</v>
      </c>
      <c r="H59" s="125">
        <v>86000</v>
      </c>
      <c r="I59" s="125">
        <v>341583810.10000002</v>
      </c>
      <c r="J59" s="126">
        <v>57.333333333333336</v>
      </c>
    </row>
    <row r="60" spans="2:10">
      <c r="B60" s="161">
        <v>44936</v>
      </c>
      <c r="C60" s="161">
        <v>44938</v>
      </c>
      <c r="D60" s="161">
        <v>51363</v>
      </c>
      <c r="E60" s="125">
        <v>37500</v>
      </c>
      <c r="F60" s="126">
        <v>6.3369999999999997</v>
      </c>
      <c r="G60" s="126">
        <v>6.3369999999999997</v>
      </c>
      <c r="H60" s="125">
        <v>33918</v>
      </c>
      <c r="I60" s="125">
        <v>134778821.53</v>
      </c>
      <c r="J60" s="126">
        <v>90.447999999999993</v>
      </c>
    </row>
    <row r="61" spans="2:10">
      <c r="B61" s="161">
        <v>44950</v>
      </c>
      <c r="C61" s="161">
        <v>44951</v>
      </c>
      <c r="D61" s="161">
        <v>51363</v>
      </c>
      <c r="E61" s="125">
        <v>150000</v>
      </c>
      <c r="F61" s="126">
        <v>6.4474999999999998</v>
      </c>
      <c r="G61" s="126">
        <v>6.4474999999999998</v>
      </c>
      <c r="H61" s="125">
        <v>150000</v>
      </c>
      <c r="I61" s="125">
        <v>592107082.17999995</v>
      </c>
      <c r="J61" s="126">
        <v>100</v>
      </c>
    </row>
    <row r="62" spans="2:10">
      <c r="B62" s="161">
        <v>44950</v>
      </c>
      <c r="C62" s="161">
        <v>44952</v>
      </c>
      <c r="D62" s="161">
        <v>51363</v>
      </c>
      <c r="E62" s="125">
        <v>37500</v>
      </c>
      <c r="F62" s="126">
        <v>6.4474999999999998</v>
      </c>
      <c r="G62" s="126">
        <v>6.4474999999999998</v>
      </c>
      <c r="H62" s="125">
        <v>37498</v>
      </c>
      <c r="I62" s="125">
        <v>148101302.99000001</v>
      </c>
      <c r="J62" s="126">
        <v>99.99466666666666</v>
      </c>
    </row>
    <row r="63" spans="2:10">
      <c r="B63" s="161" t="s">
        <v>30</v>
      </c>
      <c r="C63" s="161" t="s">
        <v>30</v>
      </c>
      <c r="D63" s="161" t="s">
        <v>30</v>
      </c>
      <c r="E63" s="125" t="s">
        <v>30</v>
      </c>
      <c r="F63" s="126" t="s">
        <v>30</v>
      </c>
      <c r="G63" s="126" t="s">
        <v>30</v>
      </c>
      <c r="H63" s="125" t="s">
        <v>30</v>
      </c>
      <c r="I63" s="125" t="s">
        <v>30</v>
      </c>
      <c r="J63" s="126" t="s">
        <v>30</v>
      </c>
    </row>
    <row r="64" spans="2:10">
      <c r="B64" s="167" t="s">
        <v>30</v>
      </c>
      <c r="C64" s="169" t="s">
        <v>30</v>
      </c>
      <c r="D64" s="167">
        <v>55015</v>
      </c>
      <c r="E64" s="121">
        <v>300000</v>
      </c>
      <c r="F64" s="122">
        <v>6.3255789688313335</v>
      </c>
      <c r="G64" s="122">
        <v>6.3255789688313335</v>
      </c>
      <c r="H64" s="121">
        <v>38050</v>
      </c>
      <c r="I64" s="121">
        <v>149649176.71000001</v>
      </c>
      <c r="J64" s="122">
        <v>12.683333333333332</v>
      </c>
    </row>
    <row r="65" spans="2:10">
      <c r="B65" s="161">
        <v>44929</v>
      </c>
      <c r="C65" s="161">
        <v>44930</v>
      </c>
      <c r="D65" s="161">
        <v>55015</v>
      </c>
      <c r="E65" s="125">
        <v>150000</v>
      </c>
      <c r="F65" s="126">
        <v>6.33</v>
      </c>
      <c r="G65" s="126">
        <v>6.33</v>
      </c>
      <c r="H65" s="125">
        <v>36550</v>
      </c>
      <c r="I65" s="125">
        <v>143634597.84999999</v>
      </c>
      <c r="J65" s="126">
        <v>24.366666666666667</v>
      </c>
    </row>
    <row r="66" spans="2:10">
      <c r="B66" s="161">
        <v>44943</v>
      </c>
      <c r="C66" s="161">
        <v>44944</v>
      </c>
      <c r="D66" s="161">
        <v>55015</v>
      </c>
      <c r="E66" s="125">
        <v>150000</v>
      </c>
      <c r="F66" s="126">
        <v>6.22</v>
      </c>
      <c r="G66" s="126">
        <v>6.22</v>
      </c>
      <c r="H66" s="125">
        <v>1500</v>
      </c>
      <c r="I66" s="125">
        <v>6014578.8600000003</v>
      </c>
      <c r="J66" s="126">
        <v>1</v>
      </c>
    </row>
    <row r="67" spans="2:10">
      <c r="B67" s="161" t="s">
        <v>30</v>
      </c>
      <c r="C67" s="161" t="s">
        <v>30</v>
      </c>
      <c r="D67" s="161" t="s">
        <v>30</v>
      </c>
      <c r="E67" s="125" t="s">
        <v>30</v>
      </c>
      <c r="F67" s="126" t="s">
        <v>30</v>
      </c>
      <c r="G67" s="126" t="s">
        <v>30</v>
      </c>
      <c r="H67" s="125" t="s">
        <v>30</v>
      </c>
      <c r="I67" s="125" t="s">
        <v>30</v>
      </c>
      <c r="J67" s="126" t="s">
        <v>30</v>
      </c>
    </row>
    <row r="68" spans="2:10">
      <c r="B68" s="167" t="s">
        <v>30</v>
      </c>
      <c r="C68" s="169" t="s">
        <v>30</v>
      </c>
      <c r="D68" s="167">
        <v>58668</v>
      </c>
      <c r="E68" s="121">
        <v>300000</v>
      </c>
      <c r="F68" s="122">
        <v>6.4343101426689788</v>
      </c>
      <c r="G68" s="122">
        <v>6.4343101426689788</v>
      </c>
      <c r="H68" s="121">
        <v>74400</v>
      </c>
      <c r="I68" s="121">
        <v>289052640.07999998</v>
      </c>
      <c r="J68" s="122">
        <v>24.8</v>
      </c>
    </row>
    <row r="69" spans="2:10">
      <c r="B69" s="161">
        <v>44936</v>
      </c>
      <c r="C69" s="161">
        <v>44937</v>
      </c>
      <c r="D69" s="161">
        <v>58668</v>
      </c>
      <c r="E69" s="125">
        <v>150000</v>
      </c>
      <c r="F69" s="126">
        <v>6.3529999999999998</v>
      </c>
      <c r="G69" s="126">
        <v>6.3529999999999998</v>
      </c>
      <c r="H69" s="125">
        <v>25800</v>
      </c>
      <c r="I69" s="125">
        <v>101029348.84999999</v>
      </c>
      <c r="J69" s="126">
        <v>17.2</v>
      </c>
    </row>
    <row r="70" spans="2:10">
      <c r="B70" s="161">
        <v>44950</v>
      </c>
      <c r="C70" s="161">
        <v>44951</v>
      </c>
      <c r="D70" s="161">
        <v>58668</v>
      </c>
      <c r="E70" s="125">
        <v>150000</v>
      </c>
      <c r="F70" s="126">
        <v>6.4779999999999998</v>
      </c>
      <c r="G70" s="126">
        <v>6.4779999999999998</v>
      </c>
      <c r="H70" s="125">
        <v>48600</v>
      </c>
      <c r="I70" s="125">
        <v>188023291.22999999</v>
      </c>
      <c r="J70" s="126">
        <v>32.4</v>
      </c>
    </row>
    <row r="71" spans="2:10">
      <c r="B71" s="161" t="s">
        <v>30</v>
      </c>
      <c r="C71" s="161" t="s">
        <v>30</v>
      </c>
      <c r="D71" s="161" t="s">
        <v>30</v>
      </c>
      <c r="E71" s="125" t="s">
        <v>30</v>
      </c>
      <c r="F71" s="126" t="s">
        <v>30</v>
      </c>
      <c r="G71" s="126" t="s">
        <v>30</v>
      </c>
      <c r="H71" s="125" t="s">
        <v>30</v>
      </c>
      <c r="I71" s="125" t="s">
        <v>30</v>
      </c>
      <c r="J71" s="126" t="s">
        <v>30</v>
      </c>
    </row>
    <row r="72" spans="2:10">
      <c r="B72" s="167" t="s">
        <v>30</v>
      </c>
      <c r="C72" s="169" t="s">
        <v>30</v>
      </c>
      <c r="D72" s="167">
        <v>48714</v>
      </c>
      <c r="E72" s="121">
        <v>375000</v>
      </c>
      <c r="F72" s="122">
        <v>6.1382421748375267</v>
      </c>
      <c r="G72" s="122">
        <v>6.1382421748375267</v>
      </c>
      <c r="H72" s="121">
        <v>255349</v>
      </c>
      <c r="I72" s="121">
        <v>1023586115.9299999</v>
      </c>
      <c r="J72" s="122">
        <v>68.093066666666672</v>
      </c>
    </row>
    <row r="73" spans="2:10">
      <c r="B73" s="161">
        <v>44929</v>
      </c>
      <c r="C73" s="161">
        <v>44930</v>
      </c>
      <c r="D73" s="161">
        <v>48714</v>
      </c>
      <c r="E73" s="125">
        <v>150000</v>
      </c>
      <c r="F73" s="126">
        <v>6.2564000000000002</v>
      </c>
      <c r="G73" s="126">
        <v>6.2564000000000002</v>
      </c>
      <c r="H73" s="125">
        <v>101800</v>
      </c>
      <c r="I73" s="125">
        <v>403038607.85000002</v>
      </c>
      <c r="J73" s="126">
        <v>67.86666666666666</v>
      </c>
    </row>
    <row r="74" spans="2:10">
      <c r="B74" s="161">
        <v>44929</v>
      </c>
      <c r="C74" s="161">
        <v>44931</v>
      </c>
      <c r="D74" s="161">
        <v>48714</v>
      </c>
      <c r="E74" s="125">
        <v>37500</v>
      </c>
      <c r="F74" s="126">
        <v>6.2564000000000002</v>
      </c>
      <c r="G74" s="126">
        <v>6.2564000000000002</v>
      </c>
      <c r="H74" s="125">
        <v>0</v>
      </c>
      <c r="I74" s="125">
        <v>0</v>
      </c>
      <c r="J74" s="126">
        <v>0</v>
      </c>
    </row>
    <row r="75" spans="2:10">
      <c r="B75" s="161">
        <v>44943</v>
      </c>
      <c r="C75" s="161">
        <v>44944</v>
      </c>
      <c r="D75" s="161">
        <v>48714</v>
      </c>
      <c r="E75" s="125">
        <v>150000</v>
      </c>
      <c r="F75" s="126">
        <v>6.0614999999999997</v>
      </c>
      <c r="G75" s="126">
        <v>6.0614999999999997</v>
      </c>
      <c r="H75" s="125">
        <v>150000</v>
      </c>
      <c r="I75" s="125">
        <v>606199091.39999998</v>
      </c>
      <c r="J75" s="126">
        <v>100</v>
      </c>
    </row>
    <row r="76" spans="2:10">
      <c r="B76" s="161">
        <v>44943</v>
      </c>
      <c r="C76" s="161">
        <v>44945</v>
      </c>
      <c r="D76" s="161">
        <v>48714</v>
      </c>
      <c r="E76" s="125">
        <v>37500</v>
      </c>
      <c r="F76" s="126">
        <v>6.0614999999999997</v>
      </c>
      <c r="G76" s="126">
        <v>6.0614999999999997</v>
      </c>
      <c r="H76" s="125">
        <v>3549</v>
      </c>
      <c r="I76" s="125">
        <v>14348416.68</v>
      </c>
      <c r="J76" s="126">
        <v>9.4640000000000004</v>
      </c>
    </row>
    <row r="77" spans="2:10">
      <c r="B77" s="161" t="s">
        <v>30</v>
      </c>
      <c r="C77" s="161" t="s">
        <v>30</v>
      </c>
      <c r="D77" s="161" t="s">
        <v>30</v>
      </c>
      <c r="E77" s="125" t="s">
        <v>30</v>
      </c>
      <c r="F77" s="126" t="s">
        <v>30</v>
      </c>
      <c r="G77" s="126" t="s">
        <v>30</v>
      </c>
      <c r="H77" s="125" t="s">
        <v>30</v>
      </c>
      <c r="I77" s="125" t="s">
        <v>30</v>
      </c>
      <c r="J77" s="126" t="s">
        <v>30</v>
      </c>
    </row>
    <row r="78" spans="2:10">
      <c r="B78" s="107" t="s">
        <v>12</v>
      </c>
      <c r="C78" s="164" t="s">
        <v>30</v>
      </c>
      <c r="D78" s="164" t="s">
        <v>30</v>
      </c>
      <c r="E78" s="109">
        <v>3900000</v>
      </c>
      <c r="F78" s="110" t="s">
        <v>30</v>
      </c>
      <c r="G78" s="110" t="s">
        <v>30</v>
      </c>
      <c r="H78" s="109">
        <v>3036064</v>
      </c>
      <c r="I78" s="109">
        <v>2650596346.27</v>
      </c>
      <c r="J78" s="110">
        <v>77.847794871794875</v>
      </c>
    </row>
    <row r="79" spans="2:10">
      <c r="B79" s="167" t="s">
        <v>30</v>
      </c>
      <c r="C79" s="169" t="s">
        <v>30</v>
      </c>
      <c r="D79" s="167">
        <v>47119</v>
      </c>
      <c r="E79" s="121">
        <v>1462500</v>
      </c>
      <c r="F79" s="122">
        <v>12.655412499560345</v>
      </c>
      <c r="G79" s="122">
        <v>12.66291486452594</v>
      </c>
      <c r="H79" s="121">
        <v>1049564</v>
      </c>
      <c r="I79" s="121">
        <v>947588768.47000003</v>
      </c>
      <c r="J79" s="122">
        <v>71.765059829059823</v>
      </c>
    </row>
    <row r="80" spans="2:10">
      <c r="B80" s="161">
        <v>44931</v>
      </c>
      <c r="C80" s="161">
        <v>44932</v>
      </c>
      <c r="D80" s="161">
        <v>47119</v>
      </c>
      <c r="E80" s="125">
        <v>150000</v>
      </c>
      <c r="F80" s="126">
        <v>13.159000000000001</v>
      </c>
      <c r="G80" s="126">
        <v>13.159000000000001</v>
      </c>
      <c r="H80" s="125">
        <v>30000</v>
      </c>
      <c r="I80" s="125">
        <v>26428598.640000001</v>
      </c>
      <c r="J80" s="126">
        <v>20</v>
      </c>
    </row>
    <row r="81" spans="2:10">
      <c r="B81" s="161">
        <v>44938</v>
      </c>
      <c r="C81" s="161">
        <v>44939</v>
      </c>
      <c r="D81" s="161">
        <v>47119</v>
      </c>
      <c r="E81" s="125">
        <v>500000</v>
      </c>
      <c r="F81" s="126">
        <v>12.3744</v>
      </c>
      <c r="G81" s="126">
        <v>12.39</v>
      </c>
      <c r="H81" s="125">
        <v>500000</v>
      </c>
      <c r="I81" s="125">
        <v>455715178.10000002</v>
      </c>
      <c r="J81" s="126">
        <v>100</v>
      </c>
    </row>
    <row r="82" spans="2:10">
      <c r="B82" s="161">
        <v>44938</v>
      </c>
      <c r="C82" s="161">
        <v>44942</v>
      </c>
      <c r="D82" s="161">
        <v>47119</v>
      </c>
      <c r="E82" s="125">
        <v>125000</v>
      </c>
      <c r="F82" s="126">
        <v>12.3744</v>
      </c>
      <c r="G82" s="126">
        <v>12.3744</v>
      </c>
      <c r="H82" s="125">
        <v>69564</v>
      </c>
      <c r="I82" s="125">
        <v>63432247.530000001</v>
      </c>
      <c r="J82" s="126">
        <v>55.651200000000003</v>
      </c>
    </row>
    <row r="83" spans="2:10">
      <c r="B83" s="161">
        <v>44945</v>
      </c>
      <c r="C83" s="161">
        <v>44946</v>
      </c>
      <c r="D83" s="161">
        <v>47119</v>
      </c>
      <c r="E83" s="125">
        <v>50000</v>
      </c>
      <c r="F83" s="126">
        <v>12.882999999999999</v>
      </c>
      <c r="G83" s="126">
        <v>12.882999999999999</v>
      </c>
      <c r="H83" s="125">
        <v>50000</v>
      </c>
      <c r="I83" s="125">
        <v>44754238.200000003</v>
      </c>
      <c r="J83" s="126">
        <v>100</v>
      </c>
    </row>
    <row r="84" spans="2:10">
      <c r="B84" s="161">
        <v>44945</v>
      </c>
      <c r="C84" s="161">
        <v>44949</v>
      </c>
      <c r="D84" s="161">
        <v>47119</v>
      </c>
      <c r="E84" s="125">
        <v>12500</v>
      </c>
      <c r="F84" s="126">
        <v>12.882999999999999</v>
      </c>
      <c r="G84" s="126">
        <v>12.882999999999999</v>
      </c>
      <c r="H84" s="125">
        <v>0</v>
      </c>
      <c r="I84" s="125">
        <v>0</v>
      </c>
      <c r="J84" s="126">
        <v>0</v>
      </c>
    </row>
    <row r="85" spans="2:10">
      <c r="B85" s="161">
        <v>44952</v>
      </c>
      <c r="C85" s="161">
        <v>44953</v>
      </c>
      <c r="D85" s="161">
        <v>47119</v>
      </c>
      <c r="E85" s="125">
        <v>500000</v>
      </c>
      <c r="F85" s="126">
        <v>12.997999999999999</v>
      </c>
      <c r="G85" s="126">
        <v>12.997999999999999</v>
      </c>
      <c r="H85" s="125">
        <v>400000</v>
      </c>
      <c r="I85" s="125">
        <v>357258506</v>
      </c>
      <c r="J85" s="126">
        <v>80</v>
      </c>
    </row>
    <row r="86" spans="2:10">
      <c r="B86" s="161">
        <v>44952</v>
      </c>
      <c r="C86" s="161">
        <v>44956</v>
      </c>
      <c r="D86" s="161">
        <v>47119</v>
      </c>
      <c r="E86" s="125">
        <v>125000</v>
      </c>
      <c r="F86" s="126">
        <v>12.997999999999999</v>
      </c>
      <c r="G86" s="126">
        <v>12.997999999999999</v>
      </c>
      <c r="H86" s="125">
        <v>0</v>
      </c>
      <c r="I86" s="125">
        <v>0</v>
      </c>
      <c r="J86" s="126">
        <v>0</v>
      </c>
    </row>
    <row r="87" spans="2:10">
      <c r="B87" s="161" t="s">
        <v>30</v>
      </c>
      <c r="C87" s="161" t="s">
        <v>30</v>
      </c>
      <c r="D87" s="161" t="s">
        <v>30</v>
      </c>
      <c r="E87" s="125" t="s">
        <v>30</v>
      </c>
      <c r="F87" s="126" t="s">
        <v>30</v>
      </c>
      <c r="G87" s="126" t="s">
        <v>30</v>
      </c>
      <c r="H87" s="125" t="s">
        <v>30</v>
      </c>
      <c r="I87" s="125" t="s">
        <v>30</v>
      </c>
      <c r="J87" s="126" t="s">
        <v>30</v>
      </c>
    </row>
    <row r="88" spans="2:10">
      <c r="B88" s="167" t="s">
        <v>30</v>
      </c>
      <c r="C88" s="169" t="s">
        <v>30</v>
      </c>
      <c r="D88" s="167">
        <v>48580</v>
      </c>
      <c r="E88" s="121">
        <v>2437500</v>
      </c>
      <c r="F88" s="122">
        <v>12.817210659525278</v>
      </c>
      <c r="G88" s="122">
        <v>12.824305420758181</v>
      </c>
      <c r="H88" s="121">
        <v>1986500</v>
      </c>
      <c r="I88" s="121">
        <v>1703007577.8</v>
      </c>
      <c r="J88" s="122">
        <v>81.497435897435906</v>
      </c>
    </row>
    <row r="89" spans="2:10">
      <c r="B89" s="161">
        <v>44931</v>
      </c>
      <c r="C89" s="161">
        <v>44932</v>
      </c>
      <c r="D89" s="161">
        <v>48580</v>
      </c>
      <c r="E89" s="125">
        <v>150000</v>
      </c>
      <c r="F89" s="126">
        <v>13.0952</v>
      </c>
      <c r="G89" s="126">
        <v>13.101900000000001</v>
      </c>
      <c r="H89" s="125">
        <v>80000</v>
      </c>
      <c r="I89" s="125">
        <v>67220879.900000006</v>
      </c>
      <c r="J89" s="126">
        <v>53.333333333333336</v>
      </c>
    </row>
    <row r="90" spans="2:10">
      <c r="B90" s="161">
        <v>44931</v>
      </c>
      <c r="C90" s="161">
        <v>44935</v>
      </c>
      <c r="D90" s="161">
        <v>48580</v>
      </c>
      <c r="E90" s="125">
        <v>37500</v>
      </c>
      <c r="F90" s="126">
        <v>13.0952</v>
      </c>
      <c r="G90" s="126">
        <v>13.0952</v>
      </c>
      <c r="H90" s="125">
        <v>34250</v>
      </c>
      <c r="I90" s="125">
        <v>28793054.050000001</v>
      </c>
      <c r="J90" s="126">
        <v>91.333333333333329</v>
      </c>
    </row>
    <row r="91" spans="2:10">
      <c r="B91" s="161">
        <v>44938</v>
      </c>
      <c r="C91" s="161">
        <v>44939</v>
      </c>
      <c r="D91" s="161">
        <v>48580</v>
      </c>
      <c r="E91" s="125">
        <v>750000</v>
      </c>
      <c r="F91" s="126">
        <v>12.401</v>
      </c>
      <c r="G91" s="126">
        <v>12.412800000000001</v>
      </c>
      <c r="H91" s="125">
        <v>750000</v>
      </c>
      <c r="I91" s="125">
        <v>656496881.53999996</v>
      </c>
      <c r="J91" s="126">
        <v>100</v>
      </c>
    </row>
    <row r="92" spans="2:10">
      <c r="B92" s="161">
        <v>44938</v>
      </c>
      <c r="C92" s="161">
        <v>44942</v>
      </c>
      <c r="D92" s="161">
        <v>48580</v>
      </c>
      <c r="E92" s="125">
        <v>187500</v>
      </c>
      <c r="F92" s="126">
        <v>12.401</v>
      </c>
      <c r="G92" s="126">
        <v>12.401</v>
      </c>
      <c r="H92" s="125">
        <v>72250</v>
      </c>
      <c r="I92" s="125">
        <v>63272119.909999996</v>
      </c>
      <c r="J92" s="126">
        <v>38.533333333333339</v>
      </c>
    </row>
    <row r="93" spans="2:10">
      <c r="B93" s="161">
        <v>44945</v>
      </c>
      <c r="C93" s="161">
        <v>44946</v>
      </c>
      <c r="D93" s="161">
        <v>48580</v>
      </c>
      <c r="E93" s="125">
        <v>50000</v>
      </c>
      <c r="F93" s="126">
        <v>12.9419</v>
      </c>
      <c r="G93" s="126">
        <v>12.9419</v>
      </c>
      <c r="H93" s="125">
        <v>50000</v>
      </c>
      <c r="I93" s="125">
        <v>42574850.049999997</v>
      </c>
      <c r="J93" s="126">
        <v>100</v>
      </c>
    </row>
    <row r="94" spans="2:10">
      <c r="B94" s="161">
        <v>44945</v>
      </c>
      <c r="C94" s="161">
        <v>44949</v>
      </c>
      <c r="D94" s="161">
        <v>48580</v>
      </c>
      <c r="E94" s="125">
        <v>12500</v>
      </c>
      <c r="F94" s="126">
        <v>12.9419</v>
      </c>
      <c r="G94" s="126">
        <v>12.9419</v>
      </c>
      <c r="H94" s="125">
        <v>0</v>
      </c>
      <c r="I94" s="125">
        <v>0</v>
      </c>
      <c r="J94" s="126">
        <v>0</v>
      </c>
    </row>
    <row r="95" spans="2:10">
      <c r="B95" s="161">
        <v>44952</v>
      </c>
      <c r="C95" s="161">
        <v>44953</v>
      </c>
      <c r="D95" s="161">
        <v>48580</v>
      </c>
      <c r="E95" s="125">
        <v>1000000</v>
      </c>
      <c r="F95" s="126">
        <v>13.134</v>
      </c>
      <c r="G95" s="126">
        <v>13.1386</v>
      </c>
      <c r="H95" s="125">
        <v>1000000</v>
      </c>
      <c r="I95" s="125">
        <v>844649792.35000002</v>
      </c>
      <c r="J95" s="126">
        <v>100</v>
      </c>
    </row>
    <row r="96" spans="2:10">
      <c r="B96" s="161">
        <v>44952</v>
      </c>
      <c r="C96" s="161">
        <v>44956</v>
      </c>
      <c r="D96" s="161">
        <v>48580</v>
      </c>
      <c r="E96" s="125">
        <v>250000</v>
      </c>
      <c r="F96" s="126">
        <v>13.134</v>
      </c>
      <c r="G96" s="126">
        <v>13.134</v>
      </c>
      <c r="H96" s="125">
        <v>0</v>
      </c>
      <c r="I96" s="125">
        <v>0</v>
      </c>
      <c r="J96" s="126">
        <v>0</v>
      </c>
    </row>
    <row r="97" spans="2:10">
      <c r="B97" s="161" t="s">
        <v>30</v>
      </c>
      <c r="C97" s="163" t="s">
        <v>30</v>
      </c>
      <c r="D97" s="163" t="s">
        <v>30</v>
      </c>
      <c r="E97" s="125" t="s">
        <v>30</v>
      </c>
      <c r="F97" s="126" t="s">
        <v>30</v>
      </c>
      <c r="G97" s="126" t="s">
        <v>30</v>
      </c>
      <c r="H97" s="125" t="s">
        <v>30</v>
      </c>
      <c r="I97" s="125" t="s">
        <v>30</v>
      </c>
      <c r="J97" s="126" t="s">
        <v>30</v>
      </c>
    </row>
    <row r="98" spans="2:10">
      <c r="B98" s="145" t="s">
        <v>31</v>
      </c>
      <c r="C98" s="168" t="s">
        <v>30</v>
      </c>
      <c r="D98" s="168" t="s">
        <v>30</v>
      </c>
      <c r="E98" s="142">
        <v>62275000</v>
      </c>
      <c r="F98" s="142"/>
      <c r="G98" s="142"/>
      <c r="H98" s="142">
        <v>48831025</v>
      </c>
      <c r="I98" s="142">
        <v>79524919200.690018</v>
      </c>
      <c r="J98" s="142">
        <v>78.411922922521072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37"/>
  <dimension ref="B1:J92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5703125" style="83" bestFit="1" customWidth="1"/>
    <col min="5" max="5" width="13.85546875" style="82" bestFit="1" customWidth="1"/>
    <col min="6" max="6" width="12.140625" style="82" bestFit="1" customWidth="1"/>
    <col min="7" max="7" width="13.85546875" style="82" bestFit="1" customWidth="1"/>
    <col min="8" max="8" width="13" style="82" bestFit="1" customWidth="1"/>
    <col min="9" max="9" width="17.7109375" style="82" bestFit="1" customWidth="1"/>
    <col min="10" max="10" width="17.85546875" style="82" bestFit="1" customWidth="1"/>
    <col min="11" max="16384" width="9.140625" style="82"/>
  </cols>
  <sheetData>
    <row r="1" spans="2:10">
      <c r="B1" s="81" t="s">
        <v>51</v>
      </c>
      <c r="C1" s="196"/>
      <c r="D1" s="196"/>
    </row>
    <row r="2" spans="2:10">
      <c r="B2" s="196"/>
      <c r="C2" s="196"/>
      <c r="D2" s="196"/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4" spans="2:10">
      <c r="B4" s="196"/>
      <c r="C4" s="196"/>
      <c r="D4" s="196"/>
    </row>
    <row r="5" spans="2:10">
      <c r="B5" s="187" t="s">
        <v>9</v>
      </c>
      <c r="C5" s="192" t="s">
        <v>30</v>
      </c>
      <c r="D5" s="192" t="s">
        <v>30</v>
      </c>
      <c r="E5" s="188">
        <v>4875000</v>
      </c>
      <c r="F5" s="189" t="s">
        <v>30</v>
      </c>
      <c r="G5" s="189" t="s">
        <v>30</v>
      </c>
      <c r="H5" s="188">
        <v>1734710</v>
      </c>
      <c r="I5" s="188">
        <v>22044882328.519997</v>
      </c>
      <c r="J5" s="189">
        <v>35.583794871794872</v>
      </c>
    </row>
    <row r="6" spans="2:10">
      <c r="B6" s="193" t="s">
        <v>30</v>
      </c>
      <c r="C6" s="194" t="s">
        <v>30</v>
      </c>
      <c r="D6" s="193">
        <v>46082</v>
      </c>
      <c r="E6" s="190">
        <v>2362348</v>
      </c>
      <c r="F6" s="191">
        <v>9.7634482929378638E-2</v>
      </c>
      <c r="G6" s="191">
        <v>9.7634482929378638E-2</v>
      </c>
      <c r="H6" s="190">
        <v>506176</v>
      </c>
      <c r="I6" s="190">
        <v>6465934732.1000004</v>
      </c>
      <c r="J6" s="191">
        <v>21.42681772541556</v>
      </c>
    </row>
    <row r="7" spans="2:10">
      <c r="B7" s="161">
        <v>44957</v>
      </c>
      <c r="C7" s="195">
        <v>44958</v>
      </c>
      <c r="D7" s="161">
        <v>46082</v>
      </c>
      <c r="E7" s="125">
        <v>750000</v>
      </c>
      <c r="F7" s="126">
        <v>9.8900000000000002E-2</v>
      </c>
      <c r="G7" s="126">
        <v>9.8900000000000002E-2</v>
      </c>
      <c r="H7" s="125">
        <v>100000</v>
      </c>
      <c r="I7" s="125">
        <v>1273220425.0999999</v>
      </c>
      <c r="J7" s="126">
        <v>13.333333333333334</v>
      </c>
    </row>
    <row r="8" spans="2:10">
      <c r="B8" s="161">
        <v>44964</v>
      </c>
      <c r="C8" s="195">
        <v>44965</v>
      </c>
      <c r="D8" s="161">
        <v>46082</v>
      </c>
      <c r="E8" s="125">
        <v>555973</v>
      </c>
      <c r="F8" s="126">
        <v>9.8599999999999993E-2</v>
      </c>
      <c r="G8" s="126">
        <v>9.8599999999999993E-2</v>
      </c>
      <c r="H8" s="125">
        <v>170888</v>
      </c>
      <c r="I8" s="125">
        <v>2181379539.3200002</v>
      </c>
      <c r="J8" s="126">
        <v>30.736744410250139</v>
      </c>
    </row>
    <row r="9" spans="2:10">
      <c r="B9" s="161">
        <v>44971</v>
      </c>
      <c r="C9" s="195">
        <v>44972</v>
      </c>
      <c r="D9" s="162">
        <v>46082</v>
      </c>
      <c r="E9" s="125">
        <v>1056375</v>
      </c>
      <c r="F9" s="126">
        <v>9.64E-2</v>
      </c>
      <c r="G9" s="126">
        <v>9.64E-2</v>
      </c>
      <c r="H9" s="125">
        <v>235288</v>
      </c>
      <c r="I9" s="125">
        <v>3011334767.6799998</v>
      </c>
      <c r="J9" s="126">
        <v>22.273151106377945</v>
      </c>
    </row>
    <row r="10" spans="2:10">
      <c r="B10" s="161" t="s">
        <v>30</v>
      </c>
      <c r="C10" s="163" t="s">
        <v>30</v>
      </c>
      <c r="D10" s="163" t="s">
        <v>30</v>
      </c>
      <c r="E10" s="125" t="s">
        <v>30</v>
      </c>
      <c r="F10" s="126" t="s">
        <v>30</v>
      </c>
      <c r="G10" s="126" t="s">
        <v>30</v>
      </c>
      <c r="H10" s="125" t="s">
        <v>30</v>
      </c>
      <c r="I10" s="125" t="s">
        <v>30</v>
      </c>
      <c r="J10" s="126" t="s">
        <v>30</v>
      </c>
    </row>
    <row r="11" spans="2:10">
      <c r="B11" s="193" t="s">
        <v>30</v>
      </c>
      <c r="C11" s="194" t="s">
        <v>30</v>
      </c>
      <c r="D11" s="193">
        <v>47178</v>
      </c>
      <c r="E11" s="190">
        <v>2512652</v>
      </c>
      <c r="F11" s="191">
        <v>0.17729013618037562</v>
      </c>
      <c r="G11" s="191">
        <v>0.17729013618037562</v>
      </c>
      <c r="H11" s="190">
        <v>1228534</v>
      </c>
      <c r="I11" s="190">
        <v>15578947596.419998</v>
      </c>
      <c r="J11" s="191">
        <v>48.893917661498691</v>
      </c>
    </row>
    <row r="12" spans="2:10">
      <c r="B12" s="161">
        <v>44957</v>
      </c>
      <c r="C12" s="195">
        <v>44958</v>
      </c>
      <c r="D12" s="161">
        <v>47178</v>
      </c>
      <c r="E12" s="125">
        <v>750000</v>
      </c>
      <c r="F12" s="126">
        <v>0.17799999999999999</v>
      </c>
      <c r="G12" s="126">
        <v>0.17799999999999999</v>
      </c>
      <c r="H12" s="125">
        <v>265450</v>
      </c>
      <c r="I12" s="125">
        <v>3353768826.6900001</v>
      </c>
      <c r="J12" s="126">
        <v>35.393333333333331</v>
      </c>
    </row>
    <row r="13" spans="2:10">
      <c r="B13" s="161">
        <v>44964</v>
      </c>
      <c r="C13" s="195">
        <v>44965</v>
      </c>
      <c r="D13" s="161">
        <v>47178</v>
      </c>
      <c r="E13" s="125">
        <v>569027</v>
      </c>
      <c r="F13" s="126">
        <v>0.1779</v>
      </c>
      <c r="G13" s="126">
        <v>0.1779</v>
      </c>
      <c r="H13" s="125">
        <v>188583</v>
      </c>
      <c r="I13" s="125">
        <v>2388765400.1799998</v>
      </c>
      <c r="J13" s="126">
        <v>33.141309639085669</v>
      </c>
    </row>
    <row r="14" spans="2:10">
      <c r="B14" s="161">
        <v>44971</v>
      </c>
      <c r="C14" s="195">
        <v>44972</v>
      </c>
      <c r="D14" s="162">
        <v>47178</v>
      </c>
      <c r="E14" s="125">
        <v>1193625</v>
      </c>
      <c r="F14" s="126">
        <v>0.1769</v>
      </c>
      <c r="G14" s="126">
        <v>0.1769</v>
      </c>
      <c r="H14" s="125">
        <v>774501</v>
      </c>
      <c r="I14" s="125">
        <v>9836413369.5499992</v>
      </c>
      <c r="J14" s="126">
        <v>64.886459315111537</v>
      </c>
    </row>
    <row r="15" spans="2:10">
      <c r="B15" s="161" t="s">
        <v>30</v>
      </c>
      <c r="C15" s="163" t="s">
        <v>30</v>
      </c>
      <c r="D15" s="163" t="s">
        <v>30</v>
      </c>
      <c r="E15" s="125" t="s">
        <v>30</v>
      </c>
      <c r="F15" s="126" t="s">
        <v>30</v>
      </c>
      <c r="G15" s="126" t="s">
        <v>30</v>
      </c>
      <c r="H15" s="125" t="s">
        <v>30</v>
      </c>
      <c r="I15" s="125" t="s">
        <v>30</v>
      </c>
      <c r="J15" s="126" t="s">
        <v>30</v>
      </c>
    </row>
    <row r="16" spans="2:10">
      <c r="B16" s="187" t="s">
        <v>10</v>
      </c>
      <c r="C16" s="192" t="s">
        <v>30</v>
      </c>
      <c r="D16" s="192" t="s">
        <v>30</v>
      </c>
      <c r="E16" s="188">
        <v>43875000</v>
      </c>
      <c r="F16" s="189" t="s">
        <v>30</v>
      </c>
      <c r="G16" s="189" t="s">
        <v>30</v>
      </c>
      <c r="H16" s="188">
        <v>32360647</v>
      </c>
      <c r="I16" s="188">
        <v>23688285162.349998</v>
      </c>
      <c r="J16" s="189">
        <v>73.756460398860398</v>
      </c>
    </row>
    <row r="17" spans="2:10">
      <c r="B17" s="193" t="s">
        <v>30</v>
      </c>
      <c r="C17" s="194" t="s">
        <v>30</v>
      </c>
      <c r="D17" s="193">
        <v>45383</v>
      </c>
      <c r="E17" s="190">
        <v>2250000</v>
      </c>
      <c r="F17" s="191">
        <v>13.1531</v>
      </c>
      <c r="G17" s="191">
        <v>13.156503838610853</v>
      </c>
      <c r="H17" s="190">
        <v>1199993</v>
      </c>
      <c r="I17" s="190">
        <v>1048203219.11</v>
      </c>
      <c r="J17" s="191">
        <v>53.333022222222226</v>
      </c>
    </row>
    <row r="18" spans="2:10">
      <c r="B18" s="161">
        <v>44959</v>
      </c>
      <c r="C18" s="195">
        <v>44960</v>
      </c>
      <c r="D18" s="161">
        <v>45383</v>
      </c>
      <c r="E18" s="125">
        <v>1000000</v>
      </c>
      <c r="F18" s="126">
        <v>0</v>
      </c>
      <c r="G18" s="126">
        <v>0</v>
      </c>
      <c r="H18" s="125">
        <v>0</v>
      </c>
      <c r="I18" s="125">
        <v>0</v>
      </c>
      <c r="J18" s="126">
        <v>0</v>
      </c>
    </row>
    <row r="19" spans="2:10">
      <c r="B19" s="161">
        <v>44973</v>
      </c>
      <c r="C19" s="195">
        <v>44974</v>
      </c>
      <c r="D19" s="161">
        <v>45383</v>
      </c>
      <c r="E19" s="125">
        <v>1000000</v>
      </c>
      <c r="F19" s="126">
        <v>13.1531</v>
      </c>
      <c r="G19" s="126">
        <v>13.157400000000001</v>
      </c>
      <c r="H19" s="125">
        <v>950000</v>
      </c>
      <c r="I19" s="125">
        <v>829747578.88999999</v>
      </c>
      <c r="J19" s="126">
        <v>95</v>
      </c>
    </row>
    <row r="20" spans="2:10">
      <c r="B20" s="161">
        <v>44973</v>
      </c>
      <c r="C20" s="195">
        <v>44979</v>
      </c>
      <c r="D20" s="162">
        <v>45383</v>
      </c>
      <c r="E20" s="125">
        <v>250000</v>
      </c>
      <c r="F20" s="126">
        <v>13.1531</v>
      </c>
      <c r="G20" s="126">
        <v>13.1531</v>
      </c>
      <c r="H20" s="125">
        <v>249993</v>
      </c>
      <c r="I20" s="125">
        <v>218455640.22</v>
      </c>
      <c r="J20" s="126">
        <v>99.997199999999992</v>
      </c>
    </row>
    <row r="21" spans="2:10">
      <c r="B21" s="161" t="s">
        <v>30</v>
      </c>
      <c r="C21" s="163" t="s">
        <v>30</v>
      </c>
      <c r="D21" s="163" t="s">
        <v>30</v>
      </c>
      <c r="E21" s="125" t="s">
        <v>30</v>
      </c>
      <c r="F21" s="126" t="s">
        <v>30</v>
      </c>
      <c r="G21" s="126" t="s">
        <v>30</v>
      </c>
      <c r="H21" s="125" t="s">
        <v>30</v>
      </c>
      <c r="I21" s="125" t="s">
        <v>30</v>
      </c>
      <c r="J21" s="126" t="s">
        <v>30</v>
      </c>
    </row>
    <row r="22" spans="2:10">
      <c r="B22" s="193" t="s">
        <v>30</v>
      </c>
      <c r="C22" s="194" t="s">
        <v>30</v>
      </c>
      <c r="D22" s="193">
        <v>45200</v>
      </c>
      <c r="E22" s="190">
        <v>2500000</v>
      </c>
      <c r="F22" s="191">
        <v>13.548672196738988</v>
      </c>
      <c r="G22" s="191">
        <v>13.552286198271799</v>
      </c>
      <c r="H22" s="190">
        <v>2045666</v>
      </c>
      <c r="I22" s="190">
        <v>1891806664.1900001</v>
      </c>
      <c r="J22" s="191">
        <v>81.826639999999998</v>
      </c>
    </row>
    <row r="23" spans="2:10">
      <c r="B23" s="161">
        <v>44966</v>
      </c>
      <c r="C23" s="195">
        <v>44967</v>
      </c>
      <c r="D23" s="161">
        <v>45200</v>
      </c>
      <c r="E23" s="125">
        <v>1000000</v>
      </c>
      <c r="F23" s="126">
        <v>13.5937</v>
      </c>
      <c r="G23" s="126">
        <v>13.599</v>
      </c>
      <c r="H23" s="125">
        <v>1000000</v>
      </c>
      <c r="I23" s="125">
        <v>922728550.99000001</v>
      </c>
      <c r="J23" s="126">
        <v>100</v>
      </c>
    </row>
    <row r="24" spans="2:10">
      <c r="B24" s="161">
        <v>44966</v>
      </c>
      <c r="C24" s="195">
        <v>44970</v>
      </c>
      <c r="D24" s="161">
        <v>45200</v>
      </c>
      <c r="E24" s="125">
        <v>250000</v>
      </c>
      <c r="F24" s="126">
        <v>13.5937</v>
      </c>
      <c r="G24" s="126">
        <v>13.5937</v>
      </c>
      <c r="H24" s="125">
        <v>45666</v>
      </c>
      <c r="I24" s="125">
        <v>42158654.189999998</v>
      </c>
      <c r="J24" s="126">
        <v>18.266400000000001</v>
      </c>
    </row>
    <row r="25" spans="2:10">
      <c r="B25" s="161">
        <v>44980</v>
      </c>
      <c r="C25" s="195">
        <v>44981</v>
      </c>
      <c r="D25" s="161">
        <v>45200</v>
      </c>
      <c r="E25" s="125">
        <v>1000000</v>
      </c>
      <c r="F25" s="126">
        <v>13.501799999999999</v>
      </c>
      <c r="G25" s="126">
        <v>13.5039</v>
      </c>
      <c r="H25" s="125">
        <v>1000000</v>
      </c>
      <c r="I25" s="125">
        <v>926919459.00999999</v>
      </c>
      <c r="J25" s="126">
        <v>100</v>
      </c>
    </row>
    <row r="26" spans="2:10">
      <c r="B26" s="161">
        <v>44980</v>
      </c>
      <c r="C26" s="195">
        <v>44984</v>
      </c>
      <c r="D26" s="162">
        <v>45200</v>
      </c>
      <c r="E26" s="125">
        <v>250000</v>
      </c>
      <c r="F26" s="126">
        <v>13.501799999999999</v>
      </c>
      <c r="G26" s="126">
        <v>13.501799999999999</v>
      </c>
      <c r="H26" s="125">
        <v>0</v>
      </c>
      <c r="I26" s="125">
        <v>0</v>
      </c>
      <c r="J26" s="126">
        <v>0</v>
      </c>
    </row>
    <row r="27" spans="2:10">
      <c r="B27" s="161" t="s">
        <v>30</v>
      </c>
      <c r="C27" s="163" t="s">
        <v>30</v>
      </c>
      <c r="D27" s="163" t="s">
        <v>30</v>
      </c>
      <c r="E27" s="125" t="s">
        <v>30</v>
      </c>
      <c r="F27" s="126" t="s">
        <v>30</v>
      </c>
      <c r="G27" s="126" t="s">
        <v>30</v>
      </c>
      <c r="H27" s="125" t="s">
        <v>30</v>
      </c>
      <c r="I27" s="125" t="s">
        <v>30</v>
      </c>
      <c r="J27" s="126" t="s">
        <v>30</v>
      </c>
    </row>
    <row r="28" spans="2:10">
      <c r="B28" s="193" t="s">
        <v>30</v>
      </c>
      <c r="C28" s="194" t="s">
        <v>30</v>
      </c>
      <c r="D28" s="193">
        <v>45748</v>
      </c>
      <c r="E28" s="190">
        <v>16375000</v>
      </c>
      <c r="F28" s="191">
        <v>12.764119187623878</v>
      </c>
      <c r="G28" s="191">
        <v>12.770071544437316</v>
      </c>
      <c r="H28" s="190">
        <v>12739993</v>
      </c>
      <c r="I28" s="190">
        <v>9891547042.6099987</v>
      </c>
      <c r="J28" s="191">
        <v>77.80148396946565</v>
      </c>
    </row>
    <row r="29" spans="2:10">
      <c r="B29" s="161">
        <v>44959</v>
      </c>
      <c r="C29" s="195">
        <v>44960</v>
      </c>
      <c r="D29" s="161">
        <v>45748</v>
      </c>
      <c r="E29" s="125">
        <v>2000000</v>
      </c>
      <c r="F29" s="126">
        <v>12.94</v>
      </c>
      <c r="G29" s="126">
        <v>12.94</v>
      </c>
      <c r="H29" s="125">
        <v>240000</v>
      </c>
      <c r="I29" s="125">
        <v>184912381.19999999</v>
      </c>
      <c r="J29" s="126">
        <v>12</v>
      </c>
    </row>
    <row r="30" spans="2:10">
      <c r="B30" s="161">
        <v>44966</v>
      </c>
      <c r="C30" s="195">
        <v>44967</v>
      </c>
      <c r="D30" s="161">
        <v>45748</v>
      </c>
      <c r="E30" s="125">
        <v>4000000</v>
      </c>
      <c r="F30" s="126">
        <v>12.8413</v>
      </c>
      <c r="G30" s="126">
        <v>12.8467</v>
      </c>
      <c r="H30" s="125">
        <v>4000000</v>
      </c>
      <c r="I30" s="125">
        <v>3095059507.7199998</v>
      </c>
      <c r="J30" s="126">
        <v>100</v>
      </c>
    </row>
    <row r="31" spans="2:10">
      <c r="B31" s="161">
        <v>44966</v>
      </c>
      <c r="C31" s="195">
        <v>44970</v>
      </c>
      <c r="D31" s="161">
        <v>45748</v>
      </c>
      <c r="E31" s="125">
        <v>1000000</v>
      </c>
      <c r="F31" s="126">
        <v>12.8413</v>
      </c>
      <c r="G31" s="126">
        <v>12.8413</v>
      </c>
      <c r="H31" s="125">
        <v>0</v>
      </c>
      <c r="I31" s="125">
        <v>0</v>
      </c>
      <c r="J31" s="126">
        <v>0</v>
      </c>
    </row>
    <row r="32" spans="2:10">
      <c r="B32" s="161">
        <v>44973</v>
      </c>
      <c r="C32" s="195">
        <v>44974</v>
      </c>
      <c r="D32" s="161">
        <v>45748</v>
      </c>
      <c r="E32" s="125">
        <v>4000000</v>
      </c>
      <c r="F32" s="126">
        <v>12.748100000000001</v>
      </c>
      <c r="G32" s="126">
        <v>12.755000000000001</v>
      </c>
      <c r="H32" s="125">
        <v>4000000</v>
      </c>
      <c r="I32" s="125">
        <v>3107884950.0500002</v>
      </c>
      <c r="J32" s="126">
        <v>100</v>
      </c>
    </row>
    <row r="33" spans="2:10">
      <c r="B33" s="161">
        <v>44973</v>
      </c>
      <c r="C33" s="195">
        <v>44979</v>
      </c>
      <c r="D33" s="161">
        <v>45748</v>
      </c>
      <c r="E33" s="125">
        <v>1000000</v>
      </c>
      <c r="F33" s="126">
        <v>12.748100000000001</v>
      </c>
      <c r="G33" s="126">
        <v>12.748100000000001</v>
      </c>
      <c r="H33" s="125">
        <v>999993</v>
      </c>
      <c r="I33" s="125">
        <v>777336264.5</v>
      </c>
      <c r="J33" s="126">
        <v>99.999300000000005</v>
      </c>
    </row>
    <row r="34" spans="2:10">
      <c r="B34" s="161">
        <v>44980</v>
      </c>
      <c r="C34" s="195">
        <v>44981</v>
      </c>
      <c r="D34" s="161">
        <v>45748</v>
      </c>
      <c r="E34" s="125">
        <v>3500000</v>
      </c>
      <c r="F34" s="126">
        <v>12.6874</v>
      </c>
      <c r="G34" s="126">
        <v>12.695</v>
      </c>
      <c r="H34" s="125">
        <v>3500000</v>
      </c>
      <c r="I34" s="125">
        <v>2726353939.1399999</v>
      </c>
      <c r="J34" s="126">
        <v>100</v>
      </c>
    </row>
    <row r="35" spans="2:10">
      <c r="B35" s="161">
        <v>44980</v>
      </c>
      <c r="C35" s="195">
        <v>44984</v>
      </c>
      <c r="D35" s="162">
        <v>45748</v>
      </c>
      <c r="E35" s="125">
        <v>875000</v>
      </c>
      <c r="F35" s="126">
        <v>12.6874</v>
      </c>
      <c r="G35" s="126">
        <v>12.6874</v>
      </c>
      <c r="H35" s="125">
        <v>0</v>
      </c>
      <c r="I35" s="125">
        <v>0</v>
      </c>
      <c r="J35" s="126">
        <v>0</v>
      </c>
    </row>
    <row r="36" spans="2:10">
      <c r="B36" s="161" t="s">
        <v>30</v>
      </c>
      <c r="C36" s="163" t="s">
        <v>30</v>
      </c>
      <c r="D36" s="163" t="s">
        <v>30</v>
      </c>
      <c r="E36" s="125" t="s">
        <v>30</v>
      </c>
      <c r="F36" s="126" t="s">
        <v>30</v>
      </c>
      <c r="G36" s="126" t="s">
        <v>30</v>
      </c>
      <c r="H36" s="125" t="s">
        <v>30</v>
      </c>
      <c r="I36" s="125" t="s">
        <v>30</v>
      </c>
      <c r="J36" s="126" t="s">
        <v>30</v>
      </c>
    </row>
    <row r="37" spans="2:10">
      <c r="B37" s="193" t="s">
        <v>30</v>
      </c>
      <c r="C37" s="194" t="s">
        <v>30</v>
      </c>
      <c r="D37" s="193">
        <v>46204</v>
      </c>
      <c r="E37" s="190">
        <v>22750000</v>
      </c>
      <c r="F37" s="191">
        <v>13.037962748074913</v>
      </c>
      <c r="G37" s="191">
        <v>13.052124761176223</v>
      </c>
      <c r="H37" s="190">
        <v>16374995</v>
      </c>
      <c r="I37" s="190">
        <v>10856728236.439999</v>
      </c>
      <c r="J37" s="191">
        <v>71.977999999999994</v>
      </c>
    </row>
    <row r="38" spans="2:10">
      <c r="B38" s="161">
        <v>44959</v>
      </c>
      <c r="C38" s="195">
        <v>44960</v>
      </c>
      <c r="D38" s="161">
        <v>46204</v>
      </c>
      <c r="E38" s="125">
        <v>4000000</v>
      </c>
      <c r="F38" s="126">
        <v>12.9656</v>
      </c>
      <c r="G38" s="126">
        <v>12.968999999999999</v>
      </c>
      <c r="H38" s="125">
        <v>845000</v>
      </c>
      <c r="I38" s="125">
        <v>559019732.38999999</v>
      </c>
      <c r="J38" s="126">
        <v>21.125</v>
      </c>
    </row>
    <row r="39" spans="2:10">
      <c r="B39" s="161">
        <v>44966</v>
      </c>
      <c r="C39" s="195">
        <v>44967</v>
      </c>
      <c r="D39" s="161">
        <v>46204</v>
      </c>
      <c r="E39" s="125">
        <v>5000000</v>
      </c>
      <c r="F39" s="126">
        <v>13.066000000000001</v>
      </c>
      <c r="G39" s="126">
        <v>13.0848</v>
      </c>
      <c r="H39" s="125">
        <v>5000000</v>
      </c>
      <c r="I39" s="125">
        <v>3305909011.3800001</v>
      </c>
      <c r="J39" s="126">
        <v>100</v>
      </c>
    </row>
    <row r="40" spans="2:10">
      <c r="B40" s="161">
        <v>44966</v>
      </c>
      <c r="C40" s="195">
        <v>44970</v>
      </c>
      <c r="D40" s="161">
        <v>46204</v>
      </c>
      <c r="E40" s="125">
        <v>1250000</v>
      </c>
      <c r="F40" s="126">
        <v>13.066000000000001</v>
      </c>
      <c r="G40" s="126">
        <v>13.066000000000001</v>
      </c>
      <c r="H40" s="125">
        <v>0</v>
      </c>
      <c r="I40" s="125">
        <v>0</v>
      </c>
      <c r="J40" s="126">
        <v>0</v>
      </c>
    </row>
    <row r="41" spans="2:10">
      <c r="B41" s="161">
        <v>44973</v>
      </c>
      <c r="C41" s="195">
        <v>44974</v>
      </c>
      <c r="D41" s="161">
        <v>46204</v>
      </c>
      <c r="E41" s="125">
        <v>5000000</v>
      </c>
      <c r="F41" s="126">
        <v>13.084899999999999</v>
      </c>
      <c r="G41" s="126">
        <v>13.093999999999999</v>
      </c>
      <c r="H41" s="125">
        <v>4280000</v>
      </c>
      <c r="I41" s="125">
        <v>2835175826.04</v>
      </c>
      <c r="J41" s="126">
        <v>85.6</v>
      </c>
    </row>
    <row r="42" spans="2:10">
      <c r="B42" s="161">
        <v>44973</v>
      </c>
      <c r="C42" s="195">
        <v>44979</v>
      </c>
      <c r="D42" s="161">
        <v>46204</v>
      </c>
      <c r="E42" s="125">
        <v>1250000</v>
      </c>
      <c r="F42" s="126">
        <v>13.084899999999999</v>
      </c>
      <c r="G42" s="126">
        <v>13.084899999999999</v>
      </c>
      <c r="H42" s="125">
        <v>1249995</v>
      </c>
      <c r="I42" s="125">
        <v>828432468.66999996</v>
      </c>
      <c r="J42" s="126">
        <v>99.999600000000001</v>
      </c>
    </row>
    <row r="43" spans="2:10">
      <c r="B43" s="161">
        <v>44980</v>
      </c>
      <c r="C43" s="195">
        <v>44981</v>
      </c>
      <c r="D43" s="161">
        <v>46204</v>
      </c>
      <c r="E43" s="125">
        <v>5000000</v>
      </c>
      <c r="F43" s="126">
        <v>12.970599999999999</v>
      </c>
      <c r="G43" s="126">
        <v>12.989800000000001</v>
      </c>
      <c r="H43" s="125">
        <v>5000000</v>
      </c>
      <c r="I43" s="125">
        <v>3328191197.96</v>
      </c>
      <c r="J43" s="126">
        <v>100</v>
      </c>
    </row>
    <row r="44" spans="2:10">
      <c r="B44" s="161">
        <v>44980</v>
      </c>
      <c r="C44" s="195">
        <v>44984</v>
      </c>
      <c r="D44" s="162">
        <v>46204</v>
      </c>
      <c r="E44" s="125">
        <v>1250000</v>
      </c>
      <c r="F44" s="126">
        <v>12.970599999999999</v>
      </c>
      <c r="G44" s="126">
        <v>12.970599999999999</v>
      </c>
      <c r="H44" s="125">
        <v>0</v>
      </c>
      <c r="I44" s="125">
        <v>0</v>
      </c>
      <c r="J44" s="126">
        <v>0</v>
      </c>
    </row>
    <row r="45" spans="2:10">
      <c r="B45" s="161" t="s">
        <v>30</v>
      </c>
      <c r="C45" s="163" t="s">
        <v>30</v>
      </c>
      <c r="D45" s="163" t="s">
        <v>30</v>
      </c>
      <c r="E45" s="125" t="s">
        <v>30</v>
      </c>
      <c r="F45" s="126" t="s">
        <v>30</v>
      </c>
      <c r="G45" s="126" t="s">
        <v>30</v>
      </c>
      <c r="H45" s="125" t="s">
        <v>30</v>
      </c>
      <c r="I45" s="125" t="s">
        <v>30</v>
      </c>
      <c r="J45" s="126" t="s">
        <v>30</v>
      </c>
    </row>
    <row r="46" spans="2:10">
      <c r="B46" s="187" t="s">
        <v>11</v>
      </c>
      <c r="C46" s="192" t="s">
        <v>30</v>
      </c>
      <c r="D46" s="192" t="s">
        <v>30</v>
      </c>
      <c r="E46" s="188">
        <v>3200000</v>
      </c>
      <c r="F46" s="189" t="s">
        <v>30</v>
      </c>
      <c r="G46" s="189" t="s">
        <v>30</v>
      </c>
      <c r="H46" s="188">
        <v>2203647</v>
      </c>
      <c r="I46" s="188">
        <v>8838581216.6399994</v>
      </c>
      <c r="J46" s="189">
        <v>68.863968749999998</v>
      </c>
    </row>
    <row r="47" spans="2:10">
      <c r="B47" s="193" t="s">
        <v>30</v>
      </c>
      <c r="C47" s="194" t="s">
        <v>30</v>
      </c>
      <c r="D47" s="193">
        <v>46249</v>
      </c>
      <c r="E47" s="190">
        <v>1562500</v>
      </c>
      <c r="F47" s="191">
        <v>6.0990583391935855</v>
      </c>
      <c r="G47" s="191">
        <v>6.0990583391935855</v>
      </c>
      <c r="H47" s="190">
        <v>1163402</v>
      </c>
      <c r="I47" s="190">
        <v>4739566732.9099998</v>
      </c>
      <c r="J47" s="191">
        <v>74.457728000000003</v>
      </c>
    </row>
    <row r="48" spans="2:10">
      <c r="B48" s="161">
        <v>44957</v>
      </c>
      <c r="C48" s="195">
        <v>44958</v>
      </c>
      <c r="D48" s="161">
        <v>46249</v>
      </c>
      <c r="E48" s="125">
        <v>937500</v>
      </c>
      <c r="F48" s="126">
        <v>6.1623999999999999</v>
      </c>
      <c r="G48" s="126">
        <v>6.1623999999999999</v>
      </c>
      <c r="H48" s="125">
        <v>605000</v>
      </c>
      <c r="I48" s="125">
        <v>2489101752.6599998</v>
      </c>
      <c r="J48" s="126">
        <v>64.533333333333331</v>
      </c>
    </row>
    <row r="49" spans="2:10">
      <c r="B49" s="161">
        <v>44971</v>
      </c>
      <c r="C49" s="195">
        <v>44972</v>
      </c>
      <c r="D49" s="162">
        <v>46249</v>
      </c>
      <c r="E49" s="125">
        <v>625000</v>
      </c>
      <c r="F49" s="126">
        <v>6.0289999999999999</v>
      </c>
      <c r="G49" s="126">
        <v>6.0289999999999999</v>
      </c>
      <c r="H49" s="125">
        <v>558402</v>
      </c>
      <c r="I49" s="125">
        <v>2250464980.25</v>
      </c>
      <c r="J49" s="126">
        <v>89.344319999999996</v>
      </c>
    </row>
    <row r="50" spans="2:10">
      <c r="B50" s="161" t="s">
        <v>30</v>
      </c>
      <c r="C50" s="163" t="s">
        <v>30</v>
      </c>
      <c r="D50" s="163" t="s">
        <v>30</v>
      </c>
      <c r="E50" s="125" t="s">
        <v>30</v>
      </c>
      <c r="F50" s="126" t="s">
        <v>30</v>
      </c>
      <c r="G50" s="126" t="s">
        <v>30</v>
      </c>
      <c r="H50" s="125" t="s">
        <v>30</v>
      </c>
      <c r="I50" s="125" t="s">
        <v>30</v>
      </c>
      <c r="J50" s="126" t="s">
        <v>30</v>
      </c>
    </row>
    <row r="51" spans="2:10">
      <c r="B51" s="193" t="s">
        <v>30</v>
      </c>
      <c r="C51" s="194" t="s">
        <v>30</v>
      </c>
      <c r="D51" s="193">
        <v>46980</v>
      </c>
      <c r="E51" s="190">
        <v>187500</v>
      </c>
      <c r="F51" s="191">
        <v>6.3049999999999997</v>
      </c>
      <c r="G51" s="191">
        <v>6.3049999999999997</v>
      </c>
      <c r="H51" s="190">
        <v>86200</v>
      </c>
      <c r="I51" s="190">
        <v>352685705.19999999</v>
      </c>
      <c r="J51" s="191">
        <v>45.973333333333329</v>
      </c>
    </row>
    <row r="52" spans="2:10">
      <c r="B52" s="161">
        <v>44964</v>
      </c>
      <c r="C52" s="195">
        <v>44965</v>
      </c>
      <c r="D52" s="162">
        <v>46980</v>
      </c>
      <c r="E52" s="125">
        <v>187500</v>
      </c>
      <c r="F52" s="126">
        <v>6.3049999999999997</v>
      </c>
      <c r="G52" s="126">
        <v>6.3049999999999997</v>
      </c>
      <c r="H52" s="125">
        <v>86200</v>
      </c>
      <c r="I52" s="125">
        <v>352685705.19999999</v>
      </c>
      <c r="J52" s="126">
        <v>45.973333333333329</v>
      </c>
    </row>
    <row r="53" spans="2:10">
      <c r="B53" s="161" t="s">
        <v>30</v>
      </c>
      <c r="C53" s="163" t="s">
        <v>30</v>
      </c>
      <c r="D53" s="163" t="s">
        <v>30</v>
      </c>
      <c r="E53" s="125" t="s">
        <v>30</v>
      </c>
      <c r="F53" s="126" t="s">
        <v>30</v>
      </c>
      <c r="G53" s="126" t="s">
        <v>30</v>
      </c>
      <c r="H53" s="125" t="s">
        <v>30</v>
      </c>
      <c r="I53" s="125" t="s">
        <v>30</v>
      </c>
      <c r="J53" s="126" t="s">
        <v>30</v>
      </c>
    </row>
    <row r="54" spans="2:10">
      <c r="B54" s="193" t="s">
        <v>30</v>
      </c>
      <c r="C54" s="194" t="s">
        <v>30</v>
      </c>
      <c r="D54" s="193">
        <v>51363</v>
      </c>
      <c r="E54" s="190">
        <v>150000</v>
      </c>
      <c r="F54" s="191">
        <v>6.4409999999999998</v>
      </c>
      <c r="G54" s="191">
        <v>6.4409999999999998</v>
      </c>
      <c r="H54" s="190">
        <v>44650</v>
      </c>
      <c r="I54" s="190">
        <v>177272087.41999999</v>
      </c>
      <c r="J54" s="191">
        <v>29.766666666666669</v>
      </c>
    </row>
    <row r="55" spans="2:10">
      <c r="B55" s="161">
        <v>44964</v>
      </c>
      <c r="C55" s="195">
        <v>44965</v>
      </c>
      <c r="D55" s="162">
        <v>51363</v>
      </c>
      <c r="E55" s="125">
        <v>150000</v>
      </c>
      <c r="F55" s="126">
        <v>6.4409999999999998</v>
      </c>
      <c r="G55" s="126">
        <v>6.4409999999999998</v>
      </c>
      <c r="H55" s="125">
        <v>44650</v>
      </c>
      <c r="I55" s="125">
        <v>177272087.41999999</v>
      </c>
      <c r="J55" s="126">
        <v>29.766666666666669</v>
      </c>
    </row>
    <row r="56" spans="2:10">
      <c r="B56" s="161" t="s">
        <v>30</v>
      </c>
      <c r="C56" s="163" t="s">
        <v>30</v>
      </c>
      <c r="D56" s="163" t="s">
        <v>30</v>
      </c>
      <c r="E56" s="125" t="s">
        <v>30</v>
      </c>
      <c r="F56" s="126" t="s">
        <v>30</v>
      </c>
      <c r="G56" s="126" t="s">
        <v>30</v>
      </c>
      <c r="H56" s="125" t="s">
        <v>30</v>
      </c>
      <c r="I56" s="125" t="s">
        <v>30</v>
      </c>
      <c r="J56" s="126" t="s">
        <v>30</v>
      </c>
    </row>
    <row r="57" spans="2:10">
      <c r="B57" s="193" t="s">
        <v>30</v>
      </c>
      <c r="C57" s="194" t="s">
        <v>30</v>
      </c>
      <c r="D57" s="193">
        <v>55015</v>
      </c>
      <c r="E57" s="190">
        <v>375000</v>
      </c>
      <c r="F57" s="191">
        <v>6.4507424980739323</v>
      </c>
      <c r="G57" s="191">
        <v>6.4507424980739323</v>
      </c>
      <c r="H57" s="190">
        <v>337495</v>
      </c>
      <c r="I57" s="190">
        <v>1302752100.3899999</v>
      </c>
      <c r="J57" s="191">
        <v>89.998666666666665</v>
      </c>
    </row>
    <row r="58" spans="2:10">
      <c r="B58" s="161">
        <v>44957</v>
      </c>
      <c r="C58" s="195">
        <v>44958</v>
      </c>
      <c r="D58" s="161">
        <v>55015</v>
      </c>
      <c r="E58" s="125">
        <v>150000</v>
      </c>
      <c r="F58" s="126">
        <v>6.47</v>
      </c>
      <c r="G58" s="126">
        <v>6.47</v>
      </c>
      <c r="H58" s="125">
        <v>150000</v>
      </c>
      <c r="I58" s="125">
        <v>585959212.32000005</v>
      </c>
      <c r="J58" s="126">
        <v>100</v>
      </c>
    </row>
    <row r="59" spans="2:10">
      <c r="B59" s="161">
        <v>44957</v>
      </c>
      <c r="C59" s="195">
        <v>44959</v>
      </c>
      <c r="D59" s="161">
        <v>55015</v>
      </c>
      <c r="E59" s="125">
        <v>37500</v>
      </c>
      <c r="F59" s="126">
        <v>6.47</v>
      </c>
      <c r="G59" s="126">
        <v>6.47</v>
      </c>
      <c r="H59" s="125">
        <v>0</v>
      </c>
      <c r="I59" s="125">
        <v>0</v>
      </c>
      <c r="J59" s="126">
        <v>0</v>
      </c>
    </row>
    <row r="60" spans="2:10">
      <c r="B60" s="161">
        <v>44971</v>
      </c>
      <c r="C60" s="195">
        <v>44972</v>
      </c>
      <c r="D60" s="161">
        <v>55015</v>
      </c>
      <c r="E60" s="125">
        <v>150000</v>
      </c>
      <c r="F60" s="126">
        <v>6.4349999999999996</v>
      </c>
      <c r="G60" s="126">
        <v>6.4349999999999996</v>
      </c>
      <c r="H60" s="125">
        <v>150000</v>
      </c>
      <c r="I60" s="125">
        <v>573388137.25999999</v>
      </c>
      <c r="J60" s="126">
        <v>100</v>
      </c>
    </row>
    <row r="61" spans="2:10">
      <c r="B61" s="161">
        <v>44971</v>
      </c>
      <c r="C61" s="195">
        <v>44973</v>
      </c>
      <c r="D61" s="162">
        <v>55015</v>
      </c>
      <c r="E61" s="125">
        <v>37500</v>
      </c>
      <c r="F61" s="126">
        <v>6.4349999999999996</v>
      </c>
      <c r="G61" s="126">
        <v>6.4349999999999996</v>
      </c>
      <c r="H61" s="125">
        <v>37495</v>
      </c>
      <c r="I61" s="125">
        <v>143404750.81</v>
      </c>
      <c r="J61" s="126">
        <v>99.986666666666665</v>
      </c>
    </row>
    <row r="62" spans="2:10">
      <c r="B62" s="161" t="s">
        <v>30</v>
      </c>
      <c r="C62" s="163" t="s">
        <v>30</v>
      </c>
      <c r="D62" s="163" t="s">
        <v>30</v>
      </c>
      <c r="E62" s="125" t="s">
        <v>30</v>
      </c>
      <c r="F62" s="126" t="s">
        <v>30</v>
      </c>
      <c r="G62" s="126" t="s">
        <v>30</v>
      </c>
      <c r="H62" s="125" t="s">
        <v>30</v>
      </c>
      <c r="I62" s="125" t="s">
        <v>30</v>
      </c>
      <c r="J62" s="126" t="s">
        <v>30</v>
      </c>
    </row>
    <row r="63" spans="2:10">
      <c r="B63" s="193" t="s">
        <v>30</v>
      </c>
      <c r="C63" s="194" t="s">
        <v>30</v>
      </c>
      <c r="D63" s="193">
        <v>58668</v>
      </c>
      <c r="E63" s="190">
        <v>150000</v>
      </c>
      <c r="F63" s="191">
        <v>6.4420000000000002</v>
      </c>
      <c r="G63" s="191">
        <v>6.4420000000000002</v>
      </c>
      <c r="H63" s="190">
        <v>38200</v>
      </c>
      <c r="I63" s="190">
        <v>149273810.88</v>
      </c>
      <c r="J63" s="191">
        <v>25.466666666666665</v>
      </c>
    </row>
    <row r="64" spans="2:10">
      <c r="B64" s="161">
        <v>44964</v>
      </c>
      <c r="C64" s="195">
        <v>44965</v>
      </c>
      <c r="D64" s="162">
        <v>58668</v>
      </c>
      <c r="E64" s="125">
        <v>150000</v>
      </c>
      <c r="F64" s="126">
        <v>6.4420000000000002</v>
      </c>
      <c r="G64" s="126">
        <v>6.4420000000000002</v>
      </c>
      <c r="H64" s="125">
        <v>38200</v>
      </c>
      <c r="I64" s="125">
        <v>149273810.88</v>
      </c>
      <c r="J64" s="126">
        <v>25.466666666666665</v>
      </c>
    </row>
    <row r="65" spans="2:10">
      <c r="B65" s="161" t="s">
        <v>30</v>
      </c>
      <c r="C65" s="163" t="s">
        <v>30</v>
      </c>
      <c r="D65" s="163" t="s">
        <v>30</v>
      </c>
      <c r="E65" s="125" t="s">
        <v>30</v>
      </c>
      <c r="F65" s="126" t="s">
        <v>30</v>
      </c>
      <c r="G65" s="126" t="s">
        <v>30</v>
      </c>
      <c r="H65" s="125" t="s">
        <v>30</v>
      </c>
      <c r="I65" s="125" t="s">
        <v>30</v>
      </c>
      <c r="J65" s="126" t="s">
        <v>30</v>
      </c>
    </row>
    <row r="66" spans="2:10">
      <c r="B66" s="193" t="s">
        <v>30</v>
      </c>
      <c r="C66" s="194" t="s">
        <v>30</v>
      </c>
      <c r="D66" s="193">
        <v>48714</v>
      </c>
      <c r="E66" s="190">
        <v>775000</v>
      </c>
      <c r="F66" s="191">
        <v>6.3887095175309048</v>
      </c>
      <c r="G66" s="191">
        <v>6.3887095175309048</v>
      </c>
      <c r="H66" s="190">
        <v>533700</v>
      </c>
      <c r="I66" s="190">
        <v>2117030779.8399999</v>
      </c>
      <c r="J66" s="191">
        <v>68.864516129032268</v>
      </c>
    </row>
    <row r="67" spans="2:10">
      <c r="B67" s="161">
        <v>44957</v>
      </c>
      <c r="C67" s="195">
        <v>44958</v>
      </c>
      <c r="D67" s="161">
        <v>48714</v>
      </c>
      <c r="E67" s="125">
        <v>500000</v>
      </c>
      <c r="F67" s="126">
        <v>6.3920000000000003</v>
      </c>
      <c r="G67" s="126">
        <v>6.3920000000000003</v>
      </c>
      <c r="H67" s="125">
        <v>500000</v>
      </c>
      <c r="I67" s="125">
        <v>1982495385.47</v>
      </c>
      <c r="J67" s="126">
        <v>100</v>
      </c>
    </row>
    <row r="68" spans="2:10">
      <c r="B68" s="161">
        <v>44957</v>
      </c>
      <c r="C68" s="195">
        <v>44959</v>
      </c>
      <c r="D68" s="161">
        <v>48714</v>
      </c>
      <c r="E68" s="125">
        <v>125000</v>
      </c>
      <c r="F68" s="126">
        <v>6.3920000000000003</v>
      </c>
      <c r="G68" s="126">
        <v>6.3920000000000003</v>
      </c>
      <c r="H68" s="125">
        <v>12500</v>
      </c>
      <c r="I68" s="125">
        <v>49583532.57</v>
      </c>
      <c r="J68" s="126">
        <v>10</v>
      </c>
    </row>
    <row r="69" spans="2:10">
      <c r="B69" s="161">
        <v>44971</v>
      </c>
      <c r="C69" s="195">
        <v>44972</v>
      </c>
      <c r="D69" s="162">
        <v>48714</v>
      </c>
      <c r="E69" s="125">
        <v>150000</v>
      </c>
      <c r="F69" s="126">
        <v>6.31</v>
      </c>
      <c r="G69" s="126">
        <v>6.31</v>
      </c>
      <c r="H69" s="125">
        <v>21200</v>
      </c>
      <c r="I69" s="125">
        <v>84951861.799999997</v>
      </c>
      <c r="J69" s="126">
        <v>14.133333333333335</v>
      </c>
    </row>
    <row r="70" spans="2:10">
      <c r="B70" s="161" t="s">
        <v>30</v>
      </c>
      <c r="C70" s="163" t="s">
        <v>30</v>
      </c>
      <c r="D70" s="163" t="s">
        <v>30</v>
      </c>
      <c r="E70" s="125" t="s">
        <v>30</v>
      </c>
      <c r="F70" s="126" t="s">
        <v>30</v>
      </c>
      <c r="G70" s="126" t="s">
        <v>30</v>
      </c>
      <c r="H70" s="125" t="s">
        <v>30</v>
      </c>
      <c r="I70" s="125" t="s">
        <v>30</v>
      </c>
      <c r="J70" s="126" t="s">
        <v>30</v>
      </c>
    </row>
    <row r="71" spans="2:10">
      <c r="B71" s="187" t="s">
        <v>12</v>
      </c>
      <c r="C71" s="192" t="s">
        <v>30</v>
      </c>
      <c r="D71" s="192" t="s">
        <v>30</v>
      </c>
      <c r="E71" s="188">
        <v>4625000</v>
      </c>
      <c r="F71" s="189" t="s">
        <v>30</v>
      </c>
      <c r="G71" s="189" t="s">
        <v>30</v>
      </c>
      <c r="H71" s="188">
        <v>3715494</v>
      </c>
      <c r="I71" s="188">
        <v>3178195777.0699997</v>
      </c>
      <c r="J71" s="189">
        <v>80.335005405405397</v>
      </c>
    </row>
    <row r="72" spans="2:10">
      <c r="B72" s="193" t="s">
        <v>30</v>
      </c>
      <c r="C72" s="194" t="s">
        <v>30</v>
      </c>
      <c r="D72" s="193">
        <v>47119</v>
      </c>
      <c r="E72" s="190">
        <v>1687500</v>
      </c>
      <c r="F72" s="191">
        <v>13.237386767618593</v>
      </c>
      <c r="G72" s="191">
        <v>13.246826975204554</v>
      </c>
      <c r="H72" s="190">
        <v>1337497</v>
      </c>
      <c r="I72" s="190">
        <v>1189274183.53</v>
      </c>
      <c r="J72" s="191">
        <v>79.259081481481488</v>
      </c>
    </row>
    <row r="73" spans="2:10">
      <c r="B73" s="161">
        <v>44959</v>
      </c>
      <c r="C73" s="195">
        <v>44960</v>
      </c>
      <c r="D73" s="161">
        <v>47119</v>
      </c>
      <c r="E73" s="125">
        <v>300000</v>
      </c>
      <c r="F73" s="126">
        <v>13.028700000000001</v>
      </c>
      <c r="G73" s="126">
        <v>13.028700000000001</v>
      </c>
      <c r="H73" s="125">
        <v>300000</v>
      </c>
      <c r="I73" s="125">
        <v>268268496.59999999</v>
      </c>
      <c r="J73" s="126">
        <v>100</v>
      </c>
    </row>
    <row r="74" spans="2:10">
      <c r="B74" s="161">
        <v>44959</v>
      </c>
      <c r="C74" s="195">
        <v>44963</v>
      </c>
      <c r="D74" s="161">
        <v>47119</v>
      </c>
      <c r="E74" s="125">
        <v>75000</v>
      </c>
      <c r="F74" s="126">
        <v>13.028700000000001</v>
      </c>
      <c r="G74" s="126">
        <v>13.028700000000001</v>
      </c>
      <c r="H74" s="125">
        <v>0</v>
      </c>
      <c r="I74" s="125">
        <v>0</v>
      </c>
      <c r="J74" s="126">
        <v>0</v>
      </c>
    </row>
    <row r="75" spans="2:10">
      <c r="B75" s="161">
        <v>44966</v>
      </c>
      <c r="C75" s="195">
        <v>44967</v>
      </c>
      <c r="D75" s="161">
        <v>47119</v>
      </c>
      <c r="E75" s="125">
        <v>750000</v>
      </c>
      <c r="F75" s="126">
        <v>13.288</v>
      </c>
      <c r="G75" s="126">
        <v>13.302</v>
      </c>
      <c r="H75" s="125">
        <v>750000</v>
      </c>
      <c r="I75" s="125">
        <v>665489265.5</v>
      </c>
      <c r="J75" s="126">
        <v>100</v>
      </c>
    </row>
    <row r="76" spans="2:10">
      <c r="B76" s="161">
        <v>44966</v>
      </c>
      <c r="C76" s="195">
        <v>44970</v>
      </c>
      <c r="D76" s="161">
        <v>47119</v>
      </c>
      <c r="E76" s="125">
        <v>187500</v>
      </c>
      <c r="F76" s="126">
        <v>13.288</v>
      </c>
      <c r="G76" s="126">
        <v>13.288</v>
      </c>
      <c r="H76" s="125">
        <v>0</v>
      </c>
      <c r="I76" s="125">
        <v>0</v>
      </c>
      <c r="J76" s="126">
        <v>0</v>
      </c>
    </row>
    <row r="77" spans="2:10">
      <c r="B77" s="161">
        <v>44973</v>
      </c>
      <c r="C77" s="195">
        <v>44974</v>
      </c>
      <c r="D77" s="161">
        <v>47119</v>
      </c>
      <c r="E77" s="125">
        <v>150000</v>
      </c>
      <c r="F77" s="126">
        <v>13.369899999999999</v>
      </c>
      <c r="G77" s="126">
        <v>13.379899999999999</v>
      </c>
      <c r="H77" s="125">
        <v>150000</v>
      </c>
      <c r="I77" s="125">
        <v>133002500.15000001</v>
      </c>
      <c r="J77" s="126">
        <v>100</v>
      </c>
    </row>
    <row r="78" spans="2:10">
      <c r="B78" s="161">
        <v>44973</v>
      </c>
      <c r="C78" s="195">
        <v>44979</v>
      </c>
      <c r="D78" s="161">
        <v>47119</v>
      </c>
      <c r="E78" s="125">
        <v>37500</v>
      </c>
      <c r="F78" s="126">
        <v>13.369899999999999</v>
      </c>
      <c r="G78" s="126">
        <v>13.369899999999999</v>
      </c>
      <c r="H78" s="125">
        <v>37497</v>
      </c>
      <c r="I78" s="125">
        <v>33264621.18</v>
      </c>
      <c r="J78" s="126">
        <v>99.992000000000004</v>
      </c>
    </row>
    <row r="79" spans="2:10">
      <c r="B79" s="161">
        <v>44980</v>
      </c>
      <c r="C79" s="195">
        <v>44981</v>
      </c>
      <c r="D79" s="161">
        <v>47119</v>
      </c>
      <c r="E79" s="125">
        <v>150000</v>
      </c>
      <c r="F79" s="126">
        <v>13.240399999999999</v>
      </c>
      <c r="G79" s="126">
        <v>13.2469</v>
      </c>
      <c r="H79" s="125">
        <v>100000</v>
      </c>
      <c r="I79" s="125">
        <v>89249300.099999994</v>
      </c>
      <c r="J79" s="126">
        <v>66.666666666666657</v>
      </c>
    </row>
    <row r="80" spans="2:10">
      <c r="B80" s="161">
        <v>44980</v>
      </c>
      <c r="C80" s="195">
        <v>44984</v>
      </c>
      <c r="D80" s="162">
        <v>47119</v>
      </c>
      <c r="E80" s="125">
        <v>37500</v>
      </c>
      <c r="F80" s="126">
        <v>13.240399999999999</v>
      </c>
      <c r="G80" s="126">
        <v>13.240399999999999</v>
      </c>
      <c r="H80" s="125">
        <v>0</v>
      </c>
      <c r="I80" s="125">
        <v>0</v>
      </c>
      <c r="J80" s="126">
        <v>0</v>
      </c>
    </row>
    <row r="81" spans="2:10">
      <c r="B81" s="161" t="s">
        <v>30</v>
      </c>
      <c r="C81" s="163" t="s">
        <v>30</v>
      </c>
      <c r="D81" s="163" t="s">
        <v>30</v>
      </c>
      <c r="E81" s="125" t="s">
        <v>30</v>
      </c>
      <c r="F81" s="126" t="s">
        <v>30</v>
      </c>
      <c r="G81" s="126" t="s">
        <v>30</v>
      </c>
      <c r="H81" s="125" t="s">
        <v>30</v>
      </c>
      <c r="I81" s="125" t="s">
        <v>30</v>
      </c>
      <c r="J81" s="126" t="s">
        <v>30</v>
      </c>
    </row>
    <row r="82" spans="2:10">
      <c r="B82" s="193" t="s">
        <v>30</v>
      </c>
      <c r="C82" s="194" t="s">
        <v>30</v>
      </c>
      <c r="D82" s="193">
        <v>48580</v>
      </c>
      <c r="E82" s="190">
        <v>2937500</v>
      </c>
      <c r="F82" s="191">
        <v>13.420350936812264</v>
      </c>
      <c r="G82" s="191">
        <v>13.43332043383208</v>
      </c>
      <c r="H82" s="190">
        <v>2377997</v>
      </c>
      <c r="I82" s="190">
        <v>1988921593.54</v>
      </c>
      <c r="J82" s="191">
        <v>80.953089361702126</v>
      </c>
    </row>
    <row r="83" spans="2:10">
      <c r="B83" s="161">
        <v>44959</v>
      </c>
      <c r="C83" s="161">
        <v>44960</v>
      </c>
      <c r="D83" s="161">
        <v>48580</v>
      </c>
      <c r="E83" s="125">
        <v>300000</v>
      </c>
      <c r="F83" s="126">
        <v>13.104799999999999</v>
      </c>
      <c r="G83" s="126">
        <v>13.104799999999999</v>
      </c>
      <c r="H83" s="125">
        <v>300000</v>
      </c>
      <c r="I83" s="125">
        <v>254420071.80000001</v>
      </c>
      <c r="J83" s="126">
        <v>100</v>
      </c>
    </row>
    <row r="84" spans="2:10">
      <c r="B84" s="161">
        <v>44959</v>
      </c>
      <c r="C84" s="161">
        <v>44963</v>
      </c>
      <c r="D84" s="161">
        <v>48580</v>
      </c>
      <c r="E84" s="125">
        <v>75000</v>
      </c>
      <c r="F84" s="126">
        <v>13.104799999999999</v>
      </c>
      <c r="G84" s="126">
        <v>13.104799999999999</v>
      </c>
      <c r="H84" s="125">
        <v>0</v>
      </c>
      <c r="I84" s="125">
        <v>0</v>
      </c>
      <c r="J84" s="126">
        <v>0</v>
      </c>
    </row>
    <row r="85" spans="2:10">
      <c r="B85" s="161">
        <v>44966</v>
      </c>
      <c r="C85" s="161">
        <v>44967</v>
      </c>
      <c r="D85" s="161">
        <v>48580</v>
      </c>
      <c r="E85" s="125">
        <v>1250000</v>
      </c>
      <c r="F85" s="126">
        <v>13.4758</v>
      </c>
      <c r="G85" s="126">
        <v>13.4938</v>
      </c>
      <c r="H85" s="125">
        <v>1250000</v>
      </c>
      <c r="I85" s="125">
        <v>1041637750.2</v>
      </c>
      <c r="J85" s="126">
        <v>100</v>
      </c>
    </row>
    <row r="86" spans="2:10">
      <c r="B86" s="161">
        <v>44966</v>
      </c>
      <c r="C86" s="161">
        <v>44970</v>
      </c>
      <c r="D86" s="161">
        <v>48580</v>
      </c>
      <c r="E86" s="125">
        <v>312500</v>
      </c>
      <c r="F86" s="126">
        <v>13.4758</v>
      </c>
      <c r="G86" s="126">
        <v>13.4758</v>
      </c>
      <c r="H86" s="125">
        <v>0</v>
      </c>
      <c r="I86" s="125">
        <v>0</v>
      </c>
      <c r="J86" s="126">
        <v>0</v>
      </c>
    </row>
    <row r="87" spans="2:10">
      <c r="B87" s="161">
        <v>44973</v>
      </c>
      <c r="C87" s="161">
        <v>44974</v>
      </c>
      <c r="D87" s="161">
        <v>48580</v>
      </c>
      <c r="E87" s="125">
        <v>500000</v>
      </c>
      <c r="F87" s="126">
        <v>13.4939</v>
      </c>
      <c r="G87" s="126">
        <v>13.506600000000001</v>
      </c>
      <c r="H87" s="125">
        <v>500000</v>
      </c>
      <c r="I87" s="125">
        <v>417298021.69999999</v>
      </c>
      <c r="J87" s="126">
        <v>100</v>
      </c>
    </row>
    <row r="88" spans="2:10">
      <c r="B88" s="161">
        <v>44973</v>
      </c>
      <c r="C88" s="161">
        <v>44979</v>
      </c>
      <c r="D88" s="161">
        <v>48580</v>
      </c>
      <c r="E88" s="125">
        <v>125000</v>
      </c>
      <c r="F88" s="126">
        <v>13.4939</v>
      </c>
      <c r="G88" s="126">
        <v>13.4939</v>
      </c>
      <c r="H88" s="125">
        <v>124997</v>
      </c>
      <c r="I88" s="125">
        <v>104374739.95</v>
      </c>
      <c r="J88" s="126">
        <v>99.997599999999991</v>
      </c>
    </row>
    <row r="89" spans="2:10">
      <c r="B89" s="161">
        <v>44980</v>
      </c>
      <c r="C89" s="161">
        <v>44981</v>
      </c>
      <c r="D89" s="161">
        <v>48580</v>
      </c>
      <c r="E89" s="125">
        <v>300000</v>
      </c>
      <c r="F89" s="126">
        <v>13.3278</v>
      </c>
      <c r="G89" s="126">
        <v>13.337999999999999</v>
      </c>
      <c r="H89" s="125">
        <v>203000</v>
      </c>
      <c r="I89" s="125">
        <v>171191009.88999999</v>
      </c>
      <c r="J89" s="126">
        <v>67.666666666666657</v>
      </c>
    </row>
    <row r="90" spans="2:10">
      <c r="B90" s="161">
        <v>44980</v>
      </c>
      <c r="C90" s="161">
        <v>44984</v>
      </c>
      <c r="D90" s="162">
        <v>48580</v>
      </c>
      <c r="E90" s="125">
        <v>75000</v>
      </c>
      <c r="F90" s="126">
        <v>13.3278</v>
      </c>
      <c r="G90" s="126">
        <v>13.3278</v>
      </c>
      <c r="H90" s="125">
        <v>0</v>
      </c>
      <c r="I90" s="125">
        <v>0</v>
      </c>
      <c r="J90" s="126">
        <v>0</v>
      </c>
    </row>
    <row r="91" spans="2:10">
      <c r="B91" s="179" t="s">
        <v>30</v>
      </c>
      <c r="C91" s="181" t="s">
        <v>30</v>
      </c>
      <c r="D91" s="181" t="s">
        <v>30</v>
      </c>
      <c r="E91" s="137" t="s">
        <v>30</v>
      </c>
      <c r="F91" s="138" t="s">
        <v>30</v>
      </c>
      <c r="G91" s="138" t="s">
        <v>30</v>
      </c>
      <c r="H91" s="137" t="s">
        <v>30</v>
      </c>
      <c r="I91" s="137" t="s">
        <v>30</v>
      </c>
      <c r="J91" s="138" t="s">
        <v>30</v>
      </c>
    </row>
    <row r="92" spans="2:10">
      <c r="B92" s="145" t="s">
        <v>31</v>
      </c>
      <c r="C92" s="168" t="s">
        <v>30</v>
      </c>
      <c r="D92" s="168" t="s">
        <v>30</v>
      </c>
      <c r="E92" s="142">
        <v>56575000</v>
      </c>
      <c r="F92" s="142"/>
      <c r="G92" s="142"/>
      <c r="H92" s="142">
        <v>40014498</v>
      </c>
      <c r="I92" s="142">
        <v>57749944484.579994</v>
      </c>
      <c r="J92" s="142">
        <v>70.728233318603628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38"/>
  <dimension ref="B1:J114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5703125" style="83" bestFit="1" customWidth="1"/>
    <col min="5" max="5" width="13.85546875" style="82" bestFit="1" customWidth="1"/>
    <col min="6" max="6" width="12.140625" style="82" bestFit="1" customWidth="1"/>
    <col min="7" max="7" width="13.85546875" style="82" bestFit="1" customWidth="1"/>
    <col min="8" max="8" width="13" style="82" bestFit="1" customWidth="1"/>
    <col min="9" max="9" width="17.7109375" style="82" bestFit="1" customWidth="1"/>
    <col min="10" max="10" width="17.85546875" style="82" bestFit="1" customWidth="1"/>
    <col min="11" max="16384" width="9.140625" style="82"/>
  </cols>
  <sheetData>
    <row r="1" spans="2:10">
      <c r="B1" s="81" t="s">
        <v>52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87" t="s">
        <v>9</v>
      </c>
      <c r="C5" s="192" t="s">
        <v>30</v>
      </c>
      <c r="D5" s="192" t="s">
        <v>30</v>
      </c>
      <c r="E5" s="188">
        <v>12937500</v>
      </c>
      <c r="F5" s="189" t="s">
        <v>30</v>
      </c>
      <c r="G5" s="189" t="s">
        <v>30</v>
      </c>
      <c r="H5" s="188">
        <v>5749399</v>
      </c>
      <c r="I5" s="188">
        <v>73734136654.569992</v>
      </c>
      <c r="J5" s="189">
        <v>44.439799033816421</v>
      </c>
    </row>
    <row r="6" spans="2:10">
      <c r="B6" s="193" t="s">
        <v>30</v>
      </c>
      <c r="C6" s="194" t="s">
        <v>30</v>
      </c>
      <c r="D6" s="193">
        <v>46082</v>
      </c>
      <c r="E6" s="190">
        <v>6071009</v>
      </c>
      <c r="F6" s="191">
        <v>8.7722410841833132E-2</v>
      </c>
      <c r="G6" s="191">
        <v>8.7722410841833132E-2</v>
      </c>
      <c r="H6" s="190">
        <v>1286303</v>
      </c>
      <c r="I6" s="190">
        <v>16608108183.190001</v>
      </c>
      <c r="J6" s="191">
        <v>21.187631248775947</v>
      </c>
    </row>
    <row r="7" spans="2:10">
      <c r="B7" s="161">
        <v>44985</v>
      </c>
      <c r="C7" s="195">
        <v>44986</v>
      </c>
      <c r="D7" s="161">
        <v>46082</v>
      </c>
      <c r="E7" s="125">
        <v>1545950</v>
      </c>
      <c r="F7" s="126">
        <v>8.989999999999998E-2</v>
      </c>
      <c r="G7" s="126">
        <v>8.989999999999998E-2</v>
      </c>
      <c r="H7" s="125">
        <v>206169</v>
      </c>
      <c r="I7" s="125">
        <v>2649992979.2199998</v>
      </c>
      <c r="J7" s="126">
        <v>13.336071671140722</v>
      </c>
    </row>
    <row r="8" spans="2:10">
      <c r="B8" s="161">
        <v>44992</v>
      </c>
      <c r="C8" s="195">
        <v>44993</v>
      </c>
      <c r="D8" s="161">
        <v>46082</v>
      </c>
      <c r="E8" s="125">
        <v>1599437</v>
      </c>
      <c r="F8" s="126">
        <v>8.2000000000000003E-2</v>
      </c>
      <c r="G8" s="126">
        <v>8.2000000000000003E-2</v>
      </c>
      <c r="H8" s="125">
        <v>436975</v>
      </c>
      <c r="I8" s="125">
        <v>5632357863.6199999</v>
      </c>
      <c r="J8" s="126">
        <v>27.320550918854568</v>
      </c>
    </row>
    <row r="9" spans="2:10">
      <c r="B9" s="161">
        <v>44999</v>
      </c>
      <c r="C9" s="195">
        <v>45000</v>
      </c>
      <c r="D9" s="161">
        <v>46082</v>
      </c>
      <c r="E9" s="125">
        <v>1592060</v>
      </c>
      <c r="F9" s="126">
        <v>8.6400000000000018E-2</v>
      </c>
      <c r="G9" s="126">
        <v>8.6400000000000018E-2</v>
      </c>
      <c r="H9" s="125">
        <v>288651</v>
      </c>
      <c r="I9" s="125">
        <v>3729581360.7000003</v>
      </c>
      <c r="J9" s="126">
        <v>18.13066090473977</v>
      </c>
    </row>
    <row r="10" spans="2:10">
      <c r="B10" s="161">
        <v>45006</v>
      </c>
      <c r="C10" s="195">
        <v>45007</v>
      </c>
      <c r="D10" s="161">
        <v>46082</v>
      </c>
      <c r="E10" s="125">
        <v>800562</v>
      </c>
      <c r="F10" s="126">
        <v>9.1800000000000007E-2</v>
      </c>
      <c r="G10" s="126">
        <v>9.1800000000000007E-2</v>
      </c>
      <c r="H10" s="125">
        <v>202250</v>
      </c>
      <c r="I10" s="125">
        <v>2619489853.6599998</v>
      </c>
      <c r="J10" s="126">
        <v>25.263502389571325</v>
      </c>
    </row>
    <row r="11" spans="2:10">
      <c r="B11" s="161">
        <v>45013</v>
      </c>
      <c r="C11" s="195">
        <v>45014</v>
      </c>
      <c r="D11" s="162">
        <v>46082</v>
      </c>
      <c r="E11" s="125">
        <v>533000</v>
      </c>
      <c r="F11" s="126">
        <v>9.820000000000001E-2</v>
      </c>
      <c r="G11" s="126">
        <v>9.820000000000001E-2</v>
      </c>
      <c r="H11" s="125">
        <v>152258</v>
      </c>
      <c r="I11" s="125">
        <v>1976686125.99</v>
      </c>
      <c r="J11" s="126">
        <v>28.56622889305816</v>
      </c>
    </row>
    <row r="12" spans="2:10">
      <c r="B12" s="161" t="s">
        <v>30</v>
      </c>
      <c r="C12" s="163" t="s">
        <v>30</v>
      </c>
      <c r="D12" s="163" t="s">
        <v>30</v>
      </c>
      <c r="E12" s="125"/>
      <c r="F12" s="126" t="s">
        <v>30</v>
      </c>
      <c r="G12" s="126" t="s">
        <v>30</v>
      </c>
      <c r="H12" s="125" t="s">
        <v>30</v>
      </c>
      <c r="I12" s="125" t="s">
        <v>30</v>
      </c>
      <c r="J12" s="126" t="s">
        <v>30</v>
      </c>
    </row>
    <row r="13" spans="2:10">
      <c r="B13" s="193" t="s">
        <v>30</v>
      </c>
      <c r="C13" s="194" t="s">
        <v>30</v>
      </c>
      <c r="D13" s="193">
        <v>47178</v>
      </c>
      <c r="E13" s="190">
        <v>6866491</v>
      </c>
      <c r="F13" s="191">
        <v>0.17682845478160522</v>
      </c>
      <c r="G13" s="191">
        <v>0.17682845478160522</v>
      </c>
      <c r="H13" s="190">
        <v>4463096</v>
      </c>
      <c r="I13" s="190">
        <v>57126028471.379997</v>
      </c>
      <c r="J13" s="191">
        <v>64.998206507516002</v>
      </c>
    </row>
    <row r="14" spans="2:10">
      <c r="B14" s="161">
        <v>44985</v>
      </c>
      <c r="C14" s="195">
        <v>44986</v>
      </c>
      <c r="D14" s="161">
        <v>47178</v>
      </c>
      <c r="E14" s="125">
        <v>1829050</v>
      </c>
      <c r="F14" s="126">
        <v>0.17560000000000003</v>
      </c>
      <c r="G14" s="126">
        <v>0.17560000000000003</v>
      </c>
      <c r="H14" s="125">
        <v>1346895</v>
      </c>
      <c r="I14" s="125">
        <v>17177919856.799999</v>
      </c>
      <c r="J14" s="126">
        <v>73.639047593012762</v>
      </c>
    </row>
    <row r="15" spans="2:10">
      <c r="B15" s="161">
        <v>44992</v>
      </c>
      <c r="C15" s="195">
        <v>44993</v>
      </c>
      <c r="D15" s="161">
        <v>47178</v>
      </c>
      <c r="E15" s="125">
        <v>1775563</v>
      </c>
      <c r="F15" s="126">
        <v>0.1726</v>
      </c>
      <c r="G15" s="126">
        <v>0.1726</v>
      </c>
      <c r="H15" s="125">
        <v>1254208</v>
      </c>
      <c r="I15" s="125">
        <v>16039896358.580002</v>
      </c>
      <c r="J15" s="126">
        <v>70.637200707606539</v>
      </c>
    </row>
    <row r="16" spans="2:10">
      <c r="B16" s="161">
        <v>44999</v>
      </c>
      <c r="C16" s="195">
        <v>45000</v>
      </c>
      <c r="D16" s="161">
        <v>47178</v>
      </c>
      <c r="E16" s="125">
        <v>1782940</v>
      </c>
      <c r="F16" s="126">
        <v>0.17599999999999999</v>
      </c>
      <c r="G16" s="126">
        <v>0.17599999999999999</v>
      </c>
      <c r="H16" s="125">
        <v>902853</v>
      </c>
      <c r="I16" s="125">
        <v>11573885978.219999</v>
      </c>
      <c r="J16" s="126">
        <v>50.638439880197872</v>
      </c>
    </row>
    <row r="17" spans="2:10">
      <c r="B17" s="161">
        <v>45006</v>
      </c>
      <c r="C17" s="195">
        <v>45007</v>
      </c>
      <c r="D17" s="161">
        <v>47178</v>
      </c>
      <c r="E17" s="125">
        <v>886938</v>
      </c>
      <c r="F17" s="126">
        <v>0.184</v>
      </c>
      <c r="G17" s="126">
        <v>0.184</v>
      </c>
      <c r="H17" s="125">
        <v>548050</v>
      </c>
      <c r="I17" s="125">
        <v>7040359551</v>
      </c>
      <c r="J17" s="126">
        <v>61.79124132690221</v>
      </c>
    </row>
    <row r="18" spans="2:10">
      <c r="B18" s="161">
        <v>45013</v>
      </c>
      <c r="C18" s="195">
        <v>45014</v>
      </c>
      <c r="D18" s="162">
        <v>47178</v>
      </c>
      <c r="E18" s="125">
        <v>592000</v>
      </c>
      <c r="F18" s="126">
        <v>0.18590000000000001</v>
      </c>
      <c r="G18" s="126">
        <v>0.18590000000000001</v>
      </c>
      <c r="H18" s="125">
        <v>411090</v>
      </c>
      <c r="I18" s="125">
        <v>5293966726.7799997</v>
      </c>
      <c r="J18" s="126">
        <v>69.440878378378386</v>
      </c>
    </row>
    <row r="19" spans="2:10">
      <c r="B19" s="161" t="s">
        <v>30</v>
      </c>
      <c r="C19" s="163" t="s">
        <v>30</v>
      </c>
      <c r="D19" s="163" t="s">
        <v>30</v>
      </c>
      <c r="E19" s="125" t="s">
        <v>30</v>
      </c>
      <c r="F19" s="126" t="s">
        <v>30</v>
      </c>
      <c r="G19" s="126" t="s">
        <v>30</v>
      </c>
      <c r="H19" s="125" t="s">
        <v>30</v>
      </c>
      <c r="I19" s="125" t="s">
        <v>30</v>
      </c>
      <c r="J19" s="126" t="s">
        <v>30</v>
      </c>
    </row>
    <row r="20" spans="2:10">
      <c r="B20" s="187" t="s">
        <v>10</v>
      </c>
      <c r="C20" s="192" t="s">
        <v>30</v>
      </c>
      <c r="D20" s="192" t="s">
        <v>30</v>
      </c>
      <c r="E20" s="188">
        <v>72000000</v>
      </c>
      <c r="F20" s="189" t="s">
        <v>30</v>
      </c>
      <c r="G20" s="189" t="s">
        <v>30</v>
      </c>
      <c r="H20" s="188">
        <v>67654864</v>
      </c>
      <c r="I20" s="188">
        <v>49522468421.839996</v>
      </c>
      <c r="J20" s="189">
        <v>93.965088888888886</v>
      </c>
    </row>
    <row r="21" spans="2:10">
      <c r="B21" s="193" t="s">
        <v>30</v>
      </c>
      <c r="C21" s="194" t="s">
        <v>30</v>
      </c>
      <c r="D21" s="193">
        <v>45383</v>
      </c>
      <c r="E21" s="190">
        <v>3500000</v>
      </c>
      <c r="F21" s="191">
        <v>12.940839737929824</v>
      </c>
      <c r="G21" s="191">
        <v>12.948266498406038</v>
      </c>
      <c r="H21" s="190">
        <v>3134997</v>
      </c>
      <c r="I21" s="190">
        <v>2767578851.02</v>
      </c>
      <c r="J21" s="191">
        <v>89.571342857142852</v>
      </c>
    </row>
    <row r="22" spans="2:10">
      <c r="B22" s="161">
        <v>44987</v>
      </c>
      <c r="C22" s="195">
        <v>44988</v>
      </c>
      <c r="D22" s="161">
        <v>45383</v>
      </c>
      <c r="E22" s="125">
        <v>1000000</v>
      </c>
      <c r="F22" s="126">
        <v>13.177</v>
      </c>
      <c r="G22" s="126">
        <v>13.1869</v>
      </c>
      <c r="H22" s="125">
        <v>1000000</v>
      </c>
      <c r="I22" s="125">
        <v>876654557.09000003</v>
      </c>
      <c r="J22" s="126">
        <v>100</v>
      </c>
    </row>
    <row r="23" spans="2:10">
      <c r="B23" s="161">
        <v>44987</v>
      </c>
      <c r="C23" s="195">
        <v>44991</v>
      </c>
      <c r="D23" s="161">
        <v>45383</v>
      </c>
      <c r="E23" s="125">
        <v>250000</v>
      </c>
      <c r="F23" s="126">
        <v>13.177</v>
      </c>
      <c r="G23" s="126">
        <v>13.177</v>
      </c>
      <c r="H23" s="125">
        <v>0</v>
      </c>
      <c r="I23" s="125">
        <v>0</v>
      </c>
      <c r="J23" s="126">
        <v>0</v>
      </c>
    </row>
    <row r="24" spans="2:10">
      <c r="B24" s="161">
        <v>45001</v>
      </c>
      <c r="C24" s="195">
        <v>45002</v>
      </c>
      <c r="D24" s="161">
        <v>45383</v>
      </c>
      <c r="E24" s="125">
        <v>1000000</v>
      </c>
      <c r="F24" s="126">
        <v>12.709099999999999</v>
      </c>
      <c r="G24" s="126">
        <v>12.715</v>
      </c>
      <c r="H24" s="125">
        <v>1000000</v>
      </c>
      <c r="I24" s="125">
        <v>884715642.35000002</v>
      </c>
      <c r="J24" s="126">
        <v>100</v>
      </c>
    </row>
    <row r="25" spans="2:10">
      <c r="B25" s="161">
        <v>45001</v>
      </c>
      <c r="C25" s="195">
        <v>45005</v>
      </c>
      <c r="D25" s="161">
        <v>45383</v>
      </c>
      <c r="E25" s="125">
        <v>250000</v>
      </c>
      <c r="F25" s="126">
        <v>12.709099999999999</v>
      </c>
      <c r="G25" s="126">
        <v>12.709099999999999</v>
      </c>
      <c r="H25" s="125">
        <v>184997</v>
      </c>
      <c r="I25" s="125">
        <v>163747535.06</v>
      </c>
      <c r="J25" s="126">
        <v>73.998800000000003</v>
      </c>
    </row>
    <row r="26" spans="2:10">
      <c r="B26" s="161">
        <v>45015</v>
      </c>
      <c r="C26" s="195">
        <v>45016</v>
      </c>
      <c r="D26" s="162">
        <v>45383</v>
      </c>
      <c r="E26" s="125">
        <v>1000000</v>
      </c>
      <c r="F26" s="126">
        <v>12.983499999999999</v>
      </c>
      <c r="G26" s="126">
        <v>12.991400000000001</v>
      </c>
      <c r="H26" s="125">
        <v>950000</v>
      </c>
      <c r="I26" s="125">
        <v>842461116.51999998</v>
      </c>
      <c r="J26" s="126">
        <v>95</v>
      </c>
    </row>
    <row r="27" spans="2:10">
      <c r="B27" s="161" t="s">
        <v>30</v>
      </c>
      <c r="C27" s="163" t="s">
        <v>30</v>
      </c>
      <c r="D27" s="163" t="s">
        <v>30</v>
      </c>
      <c r="E27" s="125" t="s">
        <v>30</v>
      </c>
      <c r="F27" s="126" t="s">
        <v>30</v>
      </c>
      <c r="G27" s="126" t="s">
        <v>30</v>
      </c>
      <c r="H27" s="125" t="s">
        <v>30</v>
      </c>
      <c r="I27" s="125" t="s">
        <v>30</v>
      </c>
      <c r="J27" s="126" t="s">
        <v>30</v>
      </c>
    </row>
    <row r="28" spans="2:10">
      <c r="B28" s="193" t="s">
        <v>30</v>
      </c>
      <c r="C28" s="194" t="s">
        <v>30</v>
      </c>
      <c r="D28" s="193">
        <v>45200</v>
      </c>
      <c r="E28" s="190">
        <v>2500000</v>
      </c>
      <c r="F28" s="191">
        <v>13.371801952141283</v>
      </c>
      <c r="G28" s="191">
        <v>13.372868592127391</v>
      </c>
      <c r="H28" s="190">
        <v>2155664</v>
      </c>
      <c r="I28" s="190">
        <v>2014950661.4000001</v>
      </c>
      <c r="J28" s="191">
        <v>86.226559999999992</v>
      </c>
    </row>
    <row r="29" spans="2:10">
      <c r="B29" s="161">
        <v>44994</v>
      </c>
      <c r="C29" s="195">
        <v>44995</v>
      </c>
      <c r="D29" s="161">
        <v>45200</v>
      </c>
      <c r="E29" s="125">
        <v>1000000</v>
      </c>
      <c r="F29" s="126">
        <v>13.3184</v>
      </c>
      <c r="G29" s="126">
        <v>13.319599999999999</v>
      </c>
      <c r="H29" s="125">
        <v>1000000</v>
      </c>
      <c r="I29" s="125">
        <v>932432564.95000005</v>
      </c>
      <c r="J29" s="126">
        <v>100</v>
      </c>
    </row>
    <row r="30" spans="2:10">
      <c r="B30" s="161">
        <v>44994</v>
      </c>
      <c r="C30" s="195">
        <v>44998</v>
      </c>
      <c r="D30" s="161">
        <v>45200</v>
      </c>
      <c r="E30" s="125">
        <v>250000</v>
      </c>
      <c r="F30" s="126">
        <v>13.3184</v>
      </c>
      <c r="G30" s="126">
        <v>13.3184</v>
      </c>
      <c r="H30" s="125">
        <v>0</v>
      </c>
      <c r="I30" s="125">
        <v>0</v>
      </c>
      <c r="J30" s="126">
        <v>0</v>
      </c>
    </row>
    <row r="31" spans="2:10">
      <c r="B31" s="161">
        <v>45008</v>
      </c>
      <c r="C31" s="195">
        <v>45009</v>
      </c>
      <c r="D31" s="161">
        <v>45200</v>
      </c>
      <c r="E31" s="125">
        <v>1000000</v>
      </c>
      <c r="F31" s="126">
        <v>13.4178</v>
      </c>
      <c r="G31" s="126">
        <v>13.418900000000001</v>
      </c>
      <c r="H31" s="125">
        <v>1000000</v>
      </c>
      <c r="I31" s="125">
        <v>936643515.95000005</v>
      </c>
      <c r="J31" s="126">
        <v>100</v>
      </c>
    </row>
    <row r="32" spans="2:10">
      <c r="B32" s="161">
        <v>45008</v>
      </c>
      <c r="C32" s="195">
        <v>45012</v>
      </c>
      <c r="D32" s="162">
        <v>45200</v>
      </c>
      <c r="E32" s="125">
        <v>250000</v>
      </c>
      <c r="F32" s="126">
        <v>13.4178</v>
      </c>
      <c r="G32" s="126">
        <v>13.4178</v>
      </c>
      <c r="H32" s="125">
        <v>155664</v>
      </c>
      <c r="I32" s="125">
        <v>145874580.5</v>
      </c>
      <c r="J32" s="126">
        <v>62.265599999999999</v>
      </c>
    </row>
    <row r="33" spans="2:10">
      <c r="B33" s="161" t="s">
        <v>30</v>
      </c>
      <c r="C33" s="163" t="s">
        <v>30</v>
      </c>
      <c r="D33" s="163" t="s">
        <v>30</v>
      </c>
      <c r="E33" s="125" t="s">
        <v>30</v>
      </c>
      <c r="F33" s="126" t="s">
        <v>30</v>
      </c>
      <c r="G33" s="126" t="s">
        <v>30</v>
      </c>
      <c r="H33" s="125" t="s">
        <v>30</v>
      </c>
      <c r="I33" s="125" t="s">
        <v>30</v>
      </c>
      <c r="J33" s="126" t="s">
        <v>30</v>
      </c>
    </row>
    <row r="34" spans="2:10">
      <c r="B34" s="193" t="s">
        <v>30</v>
      </c>
      <c r="C34" s="194" t="s">
        <v>30</v>
      </c>
      <c r="D34" s="193">
        <v>45748</v>
      </c>
      <c r="E34" s="190">
        <v>25250000</v>
      </c>
      <c r="F34" s="191">
        <v>12.370520960945953</v>
      </c>
      <c r="G34" s="191">
        <v>12.373293717725167</v>
      </c>
      <c r="H34" s="190">
        <v>23170129</v>
      </c>
      <c r="I34" s="190">
        <v>18278951458.549995</v>
      </c>
      <c r="J34" s="191">
        <v>91.762887128712862</v>
      </c>
    </row>
    <row r="35" spans="2:10">
      <c r="B35" s="161">
        <v>44987</v>
      </c>
      <c r="C35" s="195">
        <v>44988</v>
      </c>
      <c r="D35" s="161">
        <v>45748</v>
      </c>
      <c r="E35" s="125">
        <v>4000000</v>
      </c>
      <c r="F35" s="126">
        <v>12.8826</v>
      </c>
      <c r="G35" s="126">
        <v>12.887</v>
      </c>
      <c r="H35" s="125">
        <v>4000000</v>
      </c>
      <c r="I35" s="125">
        <v>3112048695.9899998</v>
      </c>
      <c r="J35" s="126">
        <v>100</v>
      </c>
    </row>
    <row r="36" spans="2:10">
      <c r="B36" s="161">
        <v>44987</v>
      </c>
      <c r="C36" s="195">
        <v>44991</v>
      </c>
      <c r="D36" s="161">
        <v>45748</v>
      </c>
      <c r="E36" s="125">
        <v>1000000</v>
      </c>
      <c r="F36" s="126">
        <v>12.8826</v>
      </c>
      <c r="G36" s="126">
        <v>12.8826</v>
      </c>
      <c r="H36" s="125">
        <v>0</v>
      </c>
      <c r="I36" s="125">
        <v>0</v>
      </c>
      <c r="J36" s="126">
        <v>0</v>
      </c>
    </row>
    <row r="37" spans="2:10">
      <c r="B37" s="161">
        <v>44994</v>
      </c>
      <c r="C37" s="195">
        <v>44995</v>
      </c>
      <c r="D37" s="161">
        <v>45748</v>
      </c>
      <c r="E37" s="125">
        <v>5000000</v>
      </c>
      <c r="F37" s="126">
        <v>12.411199999999999</v>
      </c>
      <c r="G37" s="126">
        <v>12.4139</v>
      </c>
      <c r="H37" s="125">
        <v>5000000</v>
      </c>
      <c r="I37" s="125">
        <v>3933051956.4099998</v>
      </c>
      <c r="J37" s="126">
        <v>100</v>
      </c>
    </row>
    <row r="38" spans="2:10">
      <c r="B38" s="161">
        <v>44994</v>
      </c>
      <c r="C38" s="195">
        <v>44998</v>
      </c>
      <c r="D38" s="161">
        <v>45748</v>
      </c>
      <c r="E38" s="125">
        <v>1250000</v>
      </c>
      <c r="F38" s="126">
        <v>12.411199999999999</v>
      </c>
      <c r="G38" s="126">
        <v>12.411199999999999</v>
      </c>
      <c r="H38" s="125">
        <v>183330</v>
      </c>
      <c r="I38" s="125">
        <v>144276256.71000001</v>
      </c>
      <c r="J38" s="126">
        <v>14.666399999999999</v>
      </c>
    </row>
    <row r="39" spans="2:10">
      <c r="B39" s="161">
        <v>45001</v>
      </c>
      <c r="C39" s="195">
        <v>45002</v>
      </c>
      <c r="D39" s="161">
        <v>45748</v>
      </c>
      <c r="E39" s="125">
        <v>5000000</v>
      </c>
      <c r="F39" s="126">
        <v>12.184699999999999</v>
      </c>
      <c r="G39" s="126">
        <v>12.1889</v>
      </c>
      <c r="H39" s="125">
        <v>5000000</v>
      </c>
      <c r="I39" s="125">
        <v>3958378095.3499999</v>
      </c>
      <c r="J39" s="126">
        <v>100</v>
      </c>
    </row>
    <row r="40" spans="2:10">
      <c r="B40" s="161">
        <v>45001</v>
      </c>
      <c r="C40" s="195">
        <v>45005</v>
      </c>
      <c r="D40" s="161">
        <v>45748</v>
      </c>
      <c r="E40" s="125">
        <v>1250000</v>
      </c>
      <c r="F40" s="126">
        <v>12.184699999999999</v>
      </c>
      <c r="G40" s="126">
        <v>12.184699999999999</v>
      </c>
      <c r="H40" s="125">
        <v>1249658</v>
      </c>
      <c r="I40" s="125">
        <v>989775880.55999994</v>
      </c>
      <c r="J40" s="126">
        <v>99.972639999999998</v>
      </c>
    </row>
    <row r="41" spans="2:10">
      <c r="B41" s="161">
        <v>45008</v>
      </c>
      <c r="C41" s="195">
        <v>45009</v>
      </c>
      <c r="D41" s="161">
        <v>45748</v>
      </c>
      <c r="E41" s="125">
        <v>3000000</v>
      </c>
      <c r="F41" s="126">
        <v>12.2659</v>
      </c>
      <c r="G41" s="126">
        <v>12.27</v>
      </c>
      <c r="H41" s="125">
        <v>3000000</v>
      </c>
      <c r="I41" s="125">
        <v>2376986348.4000001</v>
      </c>
      <c r="J41" s="126">
        <v>100</v>
      </c>
    </row>
    <row r="42" spans="2:10">
      <c r="B42" s="161">
        <v>45008</v>
      </c>
      <c r="C42" s="195">
        <v>45012</v>
      </c>
      <c r="D42" s="161">
        <v>45748</v>
      </c>
      <c r="E42" s="125">
        <v>750000</v>
      </c>
      <c r="F42" s="126">
        <v>12.2659</v>
      </c>
      <c r="G42" s="126">
        <v>12.2659</v>
      </c>
      <c r="H42" s="125">
        <v>737141</v>
      </c>
      <c r="I42" s="125">
        <v>584327129.13</v>
      </c>
      <c r="J42" s="126">
        <v>98.285466666666665</v>
      </c>
    </row>
    <row r="43" spans="2:10">
      <c r="B43" s="161">
        <v>45015</v>
      </c>
      <c r="C43" s="195">
        <v>45016</v>
      </c>
      <c r="D43" s="162">
        <v>45748</v>
      </c>
      <c r="E43" s="125">
        <v>4000000</v>
      </c>
      <c r="F43" s="126">
        <v>12.203799999999999</v>
      </c>
      <c r="G43" s="126">
        <v>12.203799999999999</v>
      </c>
      <c r="H43" s="125">
        <v>4000000</v>
      </c>
      <c r="I43" s="125">
        <v>3180107096</v>
      </c>
      <c r="J43" s="126">
        <v>100</v>
      </c>
    </row>
    <row r="44" spans="2:10">
      <c r="B44" s="161" t="s">
        <v>30</v>
      </c>
      <c r="C44" s="163" t="s">
        <v>30</v>
      </c>
      <c r="D44" s="163" t="s">
        <v>30</v>
      </c>
      <c r="E44" s="125" t="s">
        <v>30</v>
      </c>
      <c r="F44" s="126" t="s">
        <v>30</v>
      </c>
      <c r="G44" s="126" t="s">
        <v>30</v>
      </c>
      <c r="H44" s="125" t="s">
        <v>30</v>
      </c>
      <c r="I44" s="125" t="s">
        <v>30</v>
      </c>
      <c r="J44" s="126" t="s">
        <v>30</v>
      </c>
    </row>
    <row r="45" spans="2:10">
      <c r="B45" s="193" t="s">
        <v>30</v>
      </c>
      <c r="C45" s="194" t="s">
        <v>30</v>
      </c>
      <c r="D45" s="193">
        <v>46204</v>
      </c>
      <c r="E45" s="190">
        <v>40750000</v>
      </c>
      <c r="F45" s="191">
        <v>12.713996839111321</v>
      </c>
      <c r="G45" s="191">
        <v>12.721907972807429</v>
      </c>
      <c r="H45" s="190">
        <v>39194074</v>
      </c>
      <c r="I45" s="190">
        <v>26460987450.869999</v>
      </c>
      <c r="J45" s="191">
        <v>96.181776687116553</v>
      </c>
    </row>
    <row r="46" spans="2:10">
      <c r="B46" s="161">
        <v>44987</v>
      </c>
      <c r="C46" s="195">
        <v>44988</v>
      </c>
      <c r="D46" s="161">
        <v>46204</v>
      </c>
      <c r="E46" s="125">
        <v>6000000</v>
      </c>
      <c r="F46" s="126">
        <v>13.2461</v>
      </c>
      <c r="G46" s="126">
        <v>13.256</v>
      </c>
      <c r="H46" s="125">
        <v>5795000</v>
      </c>
      <c r="I46" s="125">
        <v>3835596839.23</v>
      </c>
      <c r="J46" s="126">
        <v>96.583333333333329</v>
      </c>
    </row>
    <row r="47" spans="2:10">
      <c r="B47" s="161">
        <v>44987</v>
      </c>
      <c r="C47" s="195">
        <v>44991</v>
      </c>
      <c r="D47" s="161">
        <v>46204</v>
      </c>
      <c r="E47" s="125">
        <v>1500000</v>
      </c>
      <c r="F47" s="126">
        <v>13.2461</v>
      </c>
      <c r="G47" s="126">
        <v>13.2461</v>
      </c>
      <c r="H47" s="125">
        <v>154640</v>
      </c>
      <c r="I47" s="125">
        <v>102403833.66</v>
      </c>
      <c r="J47" s="126">
        <v>10.309333333333333</v>
      </c>
    </row>
    <row r="48" spans="2:10">
      <c r="B48" s="161">
        <v>44994</v>
      </c>
      <c r="C48" s="195">
        <v>44995</v>
      </c>
      <c r="D48" s="161">
        <v>46204</v>
      </c>
      <c r="E48" s="125">
        <v>12000000</v>
      </c>
      <c r="F48" s="126">
        <v>12.7691</v>
      </c>
      <c r="G48" s="126">
        <v>12.7788</v>
      </c>
      <c r="H48" s="125">
        <v>12000000</v>
      </c>
      <c r="I48" s="125">
        <v>8073801821.3699999</v>
      </c>
      <c r="J48" s="126">
        <v>100</v>
      </c>
    </row>
    <row r="49" spans="2:10">
      <c r="B49" s="161">
        <v>44994</v>
      </c>
      <c r="C49" s="195">
        <v>44998</v>
      </c>
      <c r="D49" s="161">
        <v>46204</v>
      </c>
      <c r="E49" s="125">
        <v>3000000</v>
      </c>
      <c r="F49" s="126">
        <v>12.7691</v>
      </c>
      <c r="G49" s="126">
        <v>12.7691</v>
      </c>
      <c r="H49" s="125">
        <v>2999996</v>
      </c>
      <c r="I49" s="125">
        <v>2019410749.4000001</v>
      </c>
      <c r="J49" s="126">
        <v>99.999866666666676</v>
      </c>
    </row>
    <row r="50" spans="2:10">
      <c r="B50" s="161">
        <v>45001</v>
      </c>
      <c r="C50" s="195">
        <v>45002</v>
      </c>
      <c r="D50" s="161">
        <v>46204</v>
      </c>
      <c r="E50" s="125">
        <v>6000000</v>
      </c>
      <c r="F50" s="126">
        <v>12.563499999999999</v>
      </c>
      <c r="G50" s="126">
        <v>12.584</v>
      </c>
      <c r="H50" s="125">
        <v>6000000</v>
      </c>
      <c r="I50" s="125">
        <v>4070814101.98</v>
      </c>
      <c r="J50" s="126">
        <v>100</v>
      </c>
    </row>
    <row r="51" spans="2:10">
      <c r="B51" s="161">
        <v>45001</v>
      </c>
      <c r="C51" s="195">
        <v>45005</v>
      </c>
      <c r="D51" s="161">
        <v>46204</v>
      </c>
      <c r="E51" s="125">
        <v>1500000</v>
      </c>
      <c r="F51" s="126">
        <v>12.563499999999999</v>
      </c>
      <c r="G51" s="126">
        <v>12.563499999999999</v>
      </c>
      <c r="H51" s="125">
        <v>1499995</v>
      </c>
      <c r="I51" s="125">
        <v>1018178439.52</v>
      </c>
      <c r="J51" s="126">
        <v>99.99966666666667</v>
      </c>
    </row>
    <row r="52" spans="2:10">
      <c r="B52" s="161">
        <v>45008</v>
      </c>
      <c r="C52" s="195">
        <v>45009</v>
      </c>
      <c r="D52" s="161">
        <v>46204</v>
      </c>
      <c r="E52" s="125">
        <v>3000000</v>
      </c>
      <c r="F52" s="126">
        <v>12.536300000000001</v>
      </c>
      <c r="G52" s="126">
        <v>12.541</v>
      </c>
      <c r="H52" s="125">
        <v>3000000</v>
      </c>
      <c r="I52" s="125">
        <v>2041794465.6800001</v>
      </c>
      <c r="J52" s="126">
        <v>100</v>
      </c>
    </row>
    <row r="53" spans="2:10">
      <c r="B53" s="161">
        <v>45008</v>
      </c>
      <c r="C53" s="195">
        <v>45012</v>
      </c>
      <c r="D53" s="161">
        <v>46204</v>
      </c>
      <c r="E53" s="125">
        <v>750000</v>
      </c>
      <c r="F53" s="126">
        <v>12.536300000000001</v>
      </c>
      <c r="G53" s="126">
        <v>12.536300000000001</v>
      </c>
      <c r="H53" s="125">
        <v>744443</v>
      </c>
      <c r="I53" s="125">
        <v>506905325.02999997</v>
      </c>
      <c r="J53" s="126">
        <v>99.259066666666655</v>
      </c>
    </row>
    <row r="54" spans="2:10">
      <c r="B54" s="161">
        <v>45015</v>
      </c>
      <c r="C54" s="195">
        <v>45016</v>
      </c>
      <c r="D54" s="162">
        <v>46204</v>
      </c>
      <c r="E54" s="125">
        <v>7000000</v>
      </c>
      <c r="F54" s="126">
        <v>12.414999999999999</v>
      </c>
      <c r="G54" s="126">
        <v>12.414999999999999</v>
      </c>
      <c r="H54" s="125">
        <v>7000000</v>
      </c>
      <c r="I54" s="125">
        <v>4792081875</v>
      </c>
      <c r="J54" s="126">
        <v>100</v>
      </c>
    </row>
    <row r="55" spans="2:10">
      <c r="B55" s="161" t="s">
        <v>30</v>
      </c>
      <c r="C55" s="163" t="s">
        <v>30</v>
      </c>
      <c r="D55" s="163" t="s">
        <v>30</v>
      </c>
      <c r="E55" s="125" t="s">
        <v>30</v>
      </c>
      <c r="F55" s="126" t="s">
        <v>30</v>
      </c>
      <c r="G55" s="126" t="s">
        <v>30</v>
      </c>
      <c r="H55" s="125" t="s">
        <v>30</v>
      </c>
      <c r="I55" s="125" t="s">
        <v>30</v>
      </c>
      <c r="J55" s="126" t="s">
        <v>30</v>
      </c>
    </row>
    <row r="56" spans="2:10">
      <c r="B56" s="187" t="s">
        <v>11</v>
      </c>
      <c r="C56" s="192" t="s">
        <v>30</v>
      </c>
      <c r="D56" s="192" t="s">
        <v>30</v>
      </c>
      <c r="E56" s="188">
        <v>8925000</v>
      </c>
      <c r="F56" s="189" t="s">
        <v>30</v>
      </c>
      <c r="G56" s="189" t="s">
        <v>30</v>
      </c>
      <c r="H56" s="188">
        <v>7384558</v>
      </c>
      <c r="I56" s="188">
        <v>29832780900.489998</v>
      </c>
      <c r="J56" s="189">
        <v>82.740145658263316</v>
      </c>
    </row>
    <row r="57" spans="2:10">
      <c r="B57" s="193" t="s">
        <v>30</v>
      </c>
      <c r="C57" s="194" t="s">
        <v>30</v>
      </c>
      <c r="D57" s="193">
        <v>46249</v>
      </c>
      <c r="E57" s="190">
        <v>1875000</v>
      </c>
      <c r="F57" s="191">
        <v>5.8194828076443699</v>
      </c>
      <c r="G57" s="191">
        <v>5.8194828076443699</v>
      </c>
      <c r="H57" s="190">
        <v>1778952</v>
      </c>
      <c r="I57" s="190">
        <v>7302523646.6700001</v>
      </c>
      <c r="J57" s="191">
        <v>94.877440000000007</v>
      </c>
    </row>
    <row r="58" spans="2:10">
      <c r="B58" s="161">
        <v>44992</v>
      </c>
      <c r="C58" s="195">
        <v>44993</v>
      </c>
      <c r="D58" s="161">
        <v>46249</v>
      </c>
      <c r="E58" s="125">
        <v>937500</v>
      </c>
      <c r="F58" s="126">
        <v>5.91</v>
      </c>
      <c r="G58" s="126">
        <v>5.91</v>
      </c>
      <c r="H58" s="125">
        <v>853334</v>
      </c>
      <c r="I58" s="125">
        <v>3481691637.3800001</v>
      </c>
      <c r="J58" s="126">
        <v>91.022293333333337</v>
      </c>
    </row>
    <row r="59" spans="2:10">
      <c r="B59" s="161">
        <v>45006</v>
      </c>
      <c r="C59" s="195">
        <v>45007</v>
      </c>
      <c r="D59" s="162">
        <v>46249</v>
      </c>
      <c r="E59" s="125">
        <v>937500</v>
      </c>
      <c r="F59" s="126">
        <v>5.7370000000000001</v>
      </c>
      <c r="G59" s="126">
        <v>5.7370000000000001</v>
      </c>
      <c r="H59" s="125">
        <v>925618</v>
      </c>
      <c r="I59" s="125">
        <v>3820832009.29</v>
      </c>
      <c r="J59" s="126">
        <v>98.732586666666663</v>
      </c>
    </row>
    <row r="60" spans="2:10">
      <c r="B60" s="161" t="s">
        <v>30</v>
      </c>
      <c r="C60" s="163" t="s">
        <v>30</v>
      </c>
      <c r="D60" s="163" t="s">
        <v>30</v>
      </c>
      <c r="E60" s="125" t="s">
        <v>30</v>
      </c>
      <c r="F60" s="126" t="s">
        <v>30</v>
      </c>
      <c r="G60" s="126" t="s">
        <v>30</v>
      </c>
      <c r="H60" s="125" t="s">
        <v>30</v>
      </c>
      <c r="I60" s="125" t="s">
        <v>30</v>
      </c>
      <c r="J60" s="126" t="s">
        <v>30</v>
      </c>
    </row>
    <row r="61" spans="2:10">
      <c r="B61" s="193" t="s">
        <v>30</v>
      </c>
      <c r="C61" s="194" t="s">
        <v>30</v>
      </c>
      <c r="D61" s="193">
        <v>46980</v>
      </c>
      <c r="E61" s="190">
        <v>4062500</v>
      </c>
      <c r="F61" s="191">
        <v>5.9852827267066981</v>
      </c>
      <c r="G61" s="191">
        <v>5.9852827267066981</v>
      </c>
      <c r="H61" s="190">
        <v>3300899</v>
      </c>
      <c r="I61" s="190">
        <v>13519936733.860001</v>
      </c>
      <c r="J61" s="191">
        <v>81.252898461538464</v>
      </c>
    </row>
    <row r="62" spans="2:10">
      <c r="B62" s="161">
        <v>44985</v>
      </c>
      <c r="C62" s="195">
        <v>44986</v>
      </c>
      <c r="D62" s="161">
        <v>46980</v>
      </c>
      <c r="E62" s="125">
        <v>625000</v>
      </c>
      <c r="F62" s="126">
        <v>6.1569999999999991</v>
      </c>
      <c r="G62" s="126">
        <v>6.1569999999999991</v>
      </c>
      <c r="H62" s="125">
        <v>521971</v>
      </c>
      <c r="I62" s="125">
        <v>2103903560.8600001</v>
      </c>
      <c r="J62" s="126">
        <v>83.515360000000001</v>
      </c>
    </row>
    <row r="63" spans="2:10">
      <c r="B63" s="161">
        <v>44999</v>
      </c>
      <c r="C63" s="195">
        <v>45000</v>
      </c>
      <c r="D63" s="161">
        <v>46980</v>
      </c>
      <c r="E63" s="125">
        <v>1562500</v>
      </c>
      <c r="F63" s="126">
        <v>5.9980000000000002</v>
      </c>
      <c r="G63" s="126">
        <v>5.9980000000000002</v>
      </c>
      <c r="H63" s="125">
        <v>1250000</v>
      </c>
      <c r="I63" s="125">
        <v>5108967213.7299995</v>
      </c>
      <c r="J63" s="126">
        <v>80</v>
      </c>
    </row>
    <row r="64" spans="2:10">
      <c r="B64" s="161">
        <v>45013</v>
      </c>
      <c r="C64" s="195">
        <v>45014</v>
      </c>
      <c r="D64" s="162">
        <v>46980</v>
      </c>
      <c r="E64" s="125">
        <v>1875000</v>
      </c>
      <c r="F64" s="126">
        <v>5.9177</v>
      </c>
      <c r="G64" s="126">
        <v>5.9177</v>
      </c>
      <c r="H64" s="125">
        <v>1528928</v>
      </c>
      <c r="I64" s="125">
        <v>6307065959.2699995</v>
      </c>
      <c r="J64" s="126">
        <v>81.54282666666667</v>
      </c>
    </row>
    <row r="65" spans="2:10">
      <c r="B65" s="161" t="s">
        <v>30</v>
      </c>
      <c r="C65" s="163" t="s">
        <v>30</v>
      </c>
      <c r="D65" s="163" t="s">
        <v>30</v>
      </c>
      <c r="E65" s="125" t="s">
        <v>30</v>
      </c>
      <c r="F65" s="126" t="s">
        <v>30</v>
      </c>
      <c r="G65" s="126" t="s">
        <v>30</v>
      </c>
      <c r="H65" s="125" t="s">
        <v>30</v>
      </c>
      <c r="I65" s="125" t="s">
        <v>30</v>
      </c>
      <c r="J65" s="126" t="s">
        <v>30</v>
      </c>
    </row>
    <row r="66" spans="2:10">
      <c r="B66" s="193" t="s">
        <v>30</v>
      </c>
      <c r="C66" s="194" t="s">
        <v>30</v>
      </c>
      <c r="D66" s="193">
        <v>51363</v>
      </c>
      <c r="E66" s="190">
        <v>1312500</v>
      </c>
      <c r="F66" s="191">
        <v>6.4154553229375724</v>
      </c>
      <c r="G66" s="191">
        <v>6.4154553229375724</v>
      </c>
      <c r="H66" s="190">
        <v>1062326</v>
      </c>
      <c r="I66" s="190">
        <v>4146923458.3699994</v>
      </c>
      <c r="J66" s="191">
        <v>80.939123809523807</v>
      </c>
    </row>
    <row r="67" spans="2:10">
      <c r="B67" s="161">
        <v>44985</v>
      </c>
      <c r="C67" s="195">
        <v>44986</v>
      </c>
      <c r="D67" s="161">
        <v>51363</v>
      </c>
      <c r="E67" s="125">
        <v>750000</v>
      </c>
      <c r="F67" s="126">
        <v>6.4584000000000001</v>
      </c>
      <c r="G67" s="126">
        <v>6.4584000000000001</v>
      </c>
      <c r="H67" s="125">
        <v>750000</v>
      </c>
      <c r="I67" s="125">
        <v>2906581522.5</v>
      </c>
      <c r="J67" s="126">
        <v>100</v>
      </c>
    </row>
    <row r="68" spans="2:10">
      <c r="B68" s="161">
        <v>44985</v>
      </c>
      <c r="C68" s="195">
        <v>44987</v>
      </c>
      <c r="D68" s="161">
        <v>51363</v>
      </c>
      <c r="E68" s="125">
        <v>187500</v>
      </c>
      <c r="F68" s="126">
        <v>6.4584000000000001</v>
      </c>
      <c r="G68" s="126">
        <v>6.4584000000000001</v>
      </c>
      <c r="H68" s="125">
        <v>6247</v>
      </c>
      <c r="I68" s="125">
        <v>24222537.27</v>
      </c>
      <c r="J68" s="126">
        <v>3.3317333333333332</v>
      </c>
    </row>
    <row r="69" spans="2:10">
      <c r="B69" s="161">
        <v>44999</v>
      </c>
      <c r="C69" s="195">
        <v>45000</v>
      </c>
      <c r="D69" s="161">
        <v>51363</v>
      </c>
      <c r="E69" s="125">
        <v>150000</v>
      </c>
      <c r="F69" s="126">
        <v>6.407</v>
      </c>
      <c r="G69" s="126">
        <v>6.407</v>
      </c>
      <c r="H69" s="125">
        <v>150000</v>
      </c>
      <c r="I69" s="125">
        <v>588489246.54999995</v>
      </c>
      <c r="J69" s="126">
        <v>100</v>
      </c>
    </row>
    <row r="70" spans="2:10">
      <c r="B70" s="161">
        <v>44999</v>
      </c>
      <c r="C70" s="195">
        <v>45001</v>
      </c>
      <c r="D70" s="161">
        <v>51363</v>
      </c>
      <c r="E70" s="125">
        <v>37500</v>
      </c>
      <c r="F70" s="126">
        <v>6.407</v>
      </c>
      <c r="G70" s="126">
        <v>6.407</v>
      </c>
      <c r="H70" s="125">
        <v>4101</v>
      </c>
      <c r="I70" s="125">
        <v>16097074.619999999</v>
      </c>
      <c r="J70" s="126">
        <v>10.936</v>
      </c>
    </row>
    <row r="71" spans="2:10">
      <c r="B71" s="161">
        <v>45013</v>
      </c>
      <c r="C71" s="195">
        <v>45014</v>
      </c>
      <c r="D71" s="161">
        <v>51363</v>
      </c>
      <c r="E71" s="125">
        <v>150000</v>
      </c>
      <c r="F71" s="126">
        <v>6.218</v>
      </c>
      <c r="G71" s="126">
        <v>6.218</v>
      </c>
      <c r="H71" s="125">
        <v>122200</v>
      </c>
      <c r="I71" s="125">
        <v>491664993.01999998</v>
      </c>
      <c r="J71" s="126">
        <v>81.466666666666669</v>
      </c>
    </row>
    <row r="72" spans="2:10">
      <c r="B72" s="161">
        <v>45013</v>
      </c>
      <c r="C72" s="195">
        <v>45015</v>
      </c>
      <c r="D72" s="162">
        <v>51363</v>
      </c>
      <c r="E72" s="125">
        <v>37500</v>
      </c>
      <c r="F72" s="126">
        <v>6.218</v>
      </c>
      <c r="G72" s="126">
        <v>6.218</v>
      </c>
      <c r="H72" s="125">
        <v>29778</v>
      </c>
      <c r="I72" s="125">
        <v>119868084.41</v>
      </c>
      <c r="J72" s="126">
        <v>79.408000000000001</v>
      </c>
    </row>
    <row r="73" spans="2:10">
      <c r="B73" s="161" t="s">
        <v>30</v>
      </c>
      <c r="C73" s="163" t="s">
        <v>30</v>
      </c>
      <c r="D73" s="163" t="s">
        <v>30</v>
      </c>
      <c r="E73" s="125" t="s">
        <v>30</v>
      </c>
      <c r="F73" s="126" t="s">
        <v>30</v>
      </c>
      <c r="G73" s="126" t="s">
        <v>30</v>
      </c>
      <c r="H73" s="125" t="s">
        <v>30</v>
      </c>
      <c r="I73" s="125" t="s">
        <v>30</v>
      </c>
      <c r="J73" s="126" t="s">
        <v>30</v>
      </c>
    </row>
    <row r="74" spans="2:10">
      <c r="B74" s="193" t="s">
        <v>30</v>
      </c>
      <c r="C74" s="194" t="s">
        <v>30</v>
      </c>
      <c r="D74" s="193">
        <v>55015</v>
      </c>
      <c r="E74" s="190">
        <v>300000</v>
      </c>
      <c r="F74" s="191">
        <v>6.4370219220789089</v>
      </c>
      <c r="G74" s="191">
        <v>6.4370219220789089</v>
      </c>
      <c r="H74" s="190">
        <v>79800</v>
      </c>
      <c r="I74" s="190">
        <v>308774008.79999995</v>
      </c>
      <c r="J74" s="191">
        <v>26.6</v>
      </c>
    </row>
    <row r="75" spans="2:10">
      <c r="B75" s="161">
        <v>44992</v>
      </c>
      <c r="C75" s="195">
        <v>44993</v>
      </c>
      <c r="D75" s="161">
        <v>55015</v>
      </c>
      <c r="E75" s="125">
        <v>150000</v>
      </c>
      <c r="F75" s="126">
        <v>6.4766000000000004</v>
      </c>
      <c r="G75" s="126">
        <v>6.4766000000000004</v>
      </c>
      <c r="H75" s="125">
        <v>38950</v>
      </c>
      <c r="I75" s="125">
        <v>149443085.97999999</v>
      </c>
      <c r="J75" s="126">
        <v>25.966666666666665</v>
      </c>
    </row>
    <row r="76" spans="2:10">
      <c r="B76" s="161">
        <v>45006</v>
      </c>
      <c r="C76" s="195">
        <v>45007</v>
      </c>
      <c r="D76" s="162">
        <v>55015</v>
      </c>
      <c r="E76" s="125">
        <v>150000</v>
      </c>
      <c r="F76" s="126">
        <v>6.3998999999999997</v>
      </c>
      <c r="G76" s="126">
        <v>6.3998999999999997</v>
      </c>
      <c r="H76" s="125">
        <v>40850</v>
      </c>
      <c r="I76" s="125">
        <v>159330922.81999999</v>
      </c>
      <c r="J76" s="126">
        <v>27.233333333333331</v>
      </c>
    </row>
    <row r="77" spans="2:10">
      <c r="B77" s="161" t="s">
        <v>30</v>
      </c>
      <c r="C77" s="163" t="s">
        <v>30</v>
      </c>
      <c r="D77" s="163" t="s">
        <v>30</v>
      </c>
      <c r="E77" s="125" t="s">
        <v>30</v>
      </c>
      <c r="F77" s="126" t="s">
        <v>30</v>
      </c>
      <c r="G77" s="126" t="s">
        <v>30</v>
      </c>
      <c r="H77" s="125" t="s">
        <v>30</v>
      </c>
      <c r="I77" s="125" t="s">
        <v>30</v>
      </c>
      <c r="J77" s="126" t="s">
        <v>30</v>
      </c>
    </row>
    <row r="78" spans="2:10">
      <c r="B78" s="193" t="s">
        <v>30</v>
      </c>
      <c r="C78" s="194" t="s">
        <v>30</v>
      </c>
      <c r="D78" s="193">
        <v>58668</v>
      </c>
      <c r="E78" s="190">
        <v>1000000</v>
      </c>
      <c r="F78" s="191">
        <v>6.4115752830888795</v>
      </c>
      <c r="G78" s="191">
        <v>6.4115752830888795</v>
      </c>
      <c r="H78" s="190">
        <v>787586</v>
      </c>
      <c r="I78" s="190">
        <v>3032181052.3799996</v>
      </c>
      <c r="J78" s="191">
        <v>78.758600000000001</v>
      </c>
    </row>
    <row r="79" spans="2:10">
      <c r="B79" s="161">
        <v>44985</v>
      </c>
      <c r="C79" s="195">
        <v>44986</v>
      </c>
      <c r="D79" s="161">
        <v>58668</v>
      </c>
      <c r="E79" s="125">
        <v>500000</v>
      </c>
      <c r="F79" s="126">
        <v>6.4763999999999999</v>
      </c>
      <c r="G79" s="126">
        <v>6.4763999999999999</v>
      </c>
      <c r="H79" s="125">
        <v>500000</v>
      </c>
      <c r="I79" s="125">
        <v>1900544652.97</v>
      </c>
      <c r="J79" s="126">
        <v>100</v>
      </c>
    </row>
    <row r="80" spans="2:10">
      <c r="B80" s="161">
        <v>44985</v>
      </c>
      <c r="C80" s="195">
        <v>44987</v>
      </c>
      <c r="D80" s="161">
        <v>58668</v>
      </c>
      <c r="E80" s="125">
        <v>125000</v>
      </c>
      <c r="F80" s="126">
        <v>6.4763999999999999</v>
      </c>
      <c r="G80" s="126">
        <v>6.4763999999999999</v>
      </c>
      <c r="H80" s="125">
        <v>13877</v>
      </c>
      <c r="I80" s="125">
        <v>52775255.329999998</v>
      </c>
      <c r="J80" s="126">
        <v>11.101600000000001</v>
      </c>
    </row>
    <row r="81" spans="2:10">
      <c r="B81" s="161">
        <v>44999</v>
      </c>
      <c r="C81" s="195">
        <v>45000</v>
      </c>
      <c r="D81" s="161">
        <v>58668</v>
      </c>
      <c r="E81" s="125">
        <v>150000</v>
      </c>
      <c r="F81" s="126">
        <v>6.4169999999999998</v>
      </c>
      <c r="G81" s="126">
        <v>6.4169999999999998</v>
      </c>
      <c r="H81" s="125">
        <v>81800</v>
      </c>
      <c r="I81" s="125">
        <v>315708557.17000002</v>
      </c>
      <c r="J81" s="126">
        <v>54.533333333333331</v>
      </c>
    </row>
    <row r="82" spans="2:10">
      <c r="B82" s="161">
        <v>44999</v>
      </c>
      <c r="C82" s="195">
        <v>45001</v>
      </c>
      <c r="D82" s="161">
        <v>58668</v>
      </c>
      <c r="E82" s="125">
        <v>37500</v>
      </c>
      <c r="F82" s="126">
        <v>6.4169999999999998</v>
      </c>
      <c r="G82" s="126">
        <v>6.4169999999999998</v>
      </c>
      <c r="H82" s="125">
        <v>12189</v>
      </c>
      <c r="I82" s="125">
        <v>47066498.340000004</v>
      </c>
      <c r="J82" s="126">
        <v>32.503999999999998</v>
      </c>
    </row>
    <row r="83" spans="2:10">
      <c r="B83" s="161">
        <v>45013</v>
      </c>
      <c r="C83" s="195">
        <v>45014</v>
      </c>
      <c r="D83" s="161">
        <v>58668</v>
      </c>
      <c r="E83" s="125">
        <v>150000</v>
      </c>
      <c r="F83" s="126">
        <v>6.2320000000000002</v>
      </c>
      <c r="G83" s="126">
        <v>6.2320000000000002</v>
      </c>
      <c r="H83" s="125">
        <v>150000</v>
      </c>
      <c r="I83" s="125">
        <v>597620191.60000002</v>
      </c>
      <c r="J83" s="126">
        <v>100</v>
      </c>
    </row>
    <row r="84" spans="2:10">
      <c r="B84" s="161">
        <v>45013</v>
      </c>
      <c r="C84" s="195">
        <v>45015</v>
      </c>
      <c r="D84" s="162">
        <v>58668</v>
      </c>
      <c r="E84" s="125">
        <v>37500</v>
      </c>
      <c r="F84" s="126">
        <v>6.2320000000000002</v>
      </c>
      <c r="G84" s="126">
        <v>6.2320000000000002</v>
      </c>
      <c r="H84" s="125">
        <v>29720</v>
      </c>
      <c r="I84" s="125">
        <v>118465896.97</v>
      </c>
      <c r="J84" s="126">
        <v>79.25333333333333</v>
      </c>
    </row>
    <row r="85" spans="2:10">
      <c r="B85" s="161" t="s">
        <v>30</v>
      </c>
      <c r="C85" s="163" t="s">
        <v>30</v>
      </c>
      <c r="D85" s="163" t="s">
        <v>30</v>
      </c>
      <c r="E85" s="125" t="s">
        <v>30</v>
      </c>
      <c r="F85" s="126" t="s">
        <v>30</v>
      </c>
      <c r="G85" s="126" t="s">
        <v>30</v>
      </c>
      <c r="H85" s="125" t="s">
        <v>30</v>
      </c>
      <c r="I85" s="125" t="s">
        <v>30</v>
      </c>
      <c r="J85" s="126" t="s">
        <v>30</v>
      </c>
    </row>
    <row r="86" spans="2:10">
      <c r="B86" s="193" t="s">
        <v>30</v>
      </c>
      <c r="C86" s="194" t="s">
        <v>30</v>
      </c>
      <c r="D86" s="193">
        <v>48714</v>
      </c>
      <c r="E86" s="190">
        <v>375000</v>
      </c>
      <c r="F86" s="191">
        <v>6.299676575282219</v>
      </c>
      <c r="G86" s="191">
        <v>6.299676575282219</v>
      </c>
      <c r="H86" s="190">
        <v>374995</v>
      </c>
      <c r="I86" s="190">
        <v>1522442000.4099998</v>
      </c>
      <c r="J86" s="191">
        <v>99.998666666666665</v>
      </c>
    </row>
    <row r="87" spans="2:10">
      <c r="B87" s="161">
        <v>44992</v>
      </c>
      <c r="C87" s="195">
        <v>44993</v>
      </c>
      <c r="D87" s="161">
        <v>48714</v>
      </c>
      <c r="E87" s="125">
        <v>150000</v>
      </c>
      <c r="F87" s="126">
        <v>6.3869999999999996</v>
      </c>
      <c r="G87" s="126">
        <v>6.3869999999999996</v>
      </c>
      <c r="H87" s="125">
        <v>150000</v>
      </c>
      <c r="I87" s="125">
        <v>603126651.27999997</v>
      </c>
      <c r="J87" s="126">
        <v>100</v>
      </c>
    </row>
    <row r="88" spans="2:10">
      <c r="B88" s="161">
        <v>44992</v>
      </c>
      <c r="C88" s="195">
        <v>44994</v>
      </c>
      <c r="D88" s="161">
        <v>48714</v>
      </c>
      <c r="E88" s="125">
        <v>37500</v>
      </c>
      <c r="F88" s="126">
        <v>6.3869999999999996</v>
      </c>
      <c r="G88" s="126">
        <v>6.3869999999999996</v>
      </c>
      <c r="H88" s="125">
        <v>37497</v>
      </c>
      <c r="I88" s="125">
        <v>150848011.5</v>
      </c>
      <c r="J88" s="126">
        <v>99.992000000000004</v>
      </c>
    </row>
    <row r="89" spans="2:10">
      <c r="B89" s="161">
        <v>45006</v>
      </c>
      <c r="C89" s="195">
        <v>45007</v>
      </c>
      <c r="D89" s="161">
        <v>48714</v>
      </c>
      <c r="E89" s="125">
        <v>150000</v>
      </c>
      <c r="F89" s="126">
        <v>6.2140000000000004</v>
      </c>
      <c r="G89" s="126">
        <v>6.2140000000000004</v>
      </c>
      <c r="H89" s="125">
        <v>150000</v>
      </c>
      <c r="I89" s="125">
        <v>614721742.59000003</v>
      </c>
      <c r="J89" s="126">
        <v>100</v>
      </c>
    </row>
    <row r="90" spans="2:10">
      <c r="B90" s="161">
        <v>45006</v>
      </c>
      <c r="C90" s="195">
        <v>45008</v>
      </c>
      <c r="D90" s="162">
        <v>48714</v>
      </c>
      <c r="E90" s="125">
        <v>37500</v>
      </c>
      <c r="F90" s="126">
        <v>6.2140000000000004</v>
      </c>
      <c r="G90" s="126">
        <v>6.2140000000000004</v>
      </c>
      <c r="H90" s="125">
        <v>37498</v>
      </c>
      <c r="I90" s="125">
        <v>153745595.03999999</v>
      </c>
      <c r="J90" s="126">
        <v>99.99466666666666</v>
      </c>
    </row>
    <row r="91" spans="2:10">
      <c r="B91" s="161" t="s">
        <v>30</v>
      </c>
      <c r="C91" s="163" t="s">
        <v>30</v>
      </c>
      <c r="D91" s="163" t="s">
        <v>30</v>
      </c>
      <c r="E91" s="125" t="s">
        <v>30</v>
      </c>
      <c r="F91" s="126" t="s">
        <v>30</v>
      </c>
      <c r="G91" s="126" t="s">
        <v>30</v>
      </c>
      <c r="H91" s="125" t="s">
        <v>30</v>
      </c>
      <c r="I91" s="125" t="s">
        <v>30</v>
      </c>
      <c r="J91" s="126" t="s">
        <v>30</v>
      </c>
    </row>
    <row r="92" spans="2:10">
      <c r="B92" s="187" t="s">
        <v>12</v>
      </c>
      <c r="C92" s="192" t="s">
        <v>30</v>
      </c>
      <c r="D92" s="192" t="s">
        <v>30</v>
      </c>
      <c r="E92" s="188">
        <v>4400000</v>
      </c>
      <c r="F92" s="189" t="s">
        <v>30</v>
      </c>
      <c r="G92" s="189" t="s">
        <v>30</v>
      </c>
      <c r="H92" s="188">
        <v>3860822</v>
      </c>
      <c r="I92" s="188">
        <v>3409145553.1400003</v>
      </c>
      <c r="J92" s="189">
        <v>87.745954545454538</v>
      </c>
    </row>
    <row r="93" spans="2:10">
      <c r="B93" s="193" t="s">
        <v>30</v>
      </c>
      <c r="C93" s="194" t="s">
        <v>30</v>
      </c>
      <c r="D93" s="193">
        <v>47119</v>
      </c>
      <c r="E93" s="190">
        <v>2150000</v>
      </c>
      <c r="F93" s="191">
        <v>12.989522520335543</v>
      </c>
      <c r="G93" s="191">
        <v>12.999898892079766</v>
      </c>
      <c r="H93" s="190">
        <v>1962490</v>
      </c>
      <c r="I93" s="190">
        <v>1784372748.6700001</v>
      </c>
      <c r="J93" s="191">
        <v>91.27860465116278</v>
      </c>
    </row>
    <row r="94" spans="2:10">
      <c r="B94" s="161">
        <v>44987</v>
      </c>
      <c r="C94" s="195">
        <v>44988</v>
      </c>
      <c r="D94" s="161">
        <v>47119</v>
      </c>
      <c r="E94" s="125">
        <v>150000</v>
      </c>
      <c r="F94" s="126">
        <v>13.541</v>
      </c>
      <c r="G94" s="126">
        <v>13.541</v>
      </c>
      <c r="H94" s="125">
        <v>150000</v>
      </c>
      <c r="I94" s="125">
        <v>132654160.65000001</v>
      </c>
      <c r="J94" s="126">
        <v>100</v>
      </c>
    </row>
    <row r="95" spans="2:10">
      <c r="B95" s="161">
        <v>44987</v>
      </c>
      <c r="C95" s="195">
        <v>44991</v>
      </c>
      <c r="D95" s="161">
        <v>47119</v>
      </c>
      <c r="E95" s="125">
        <v>37500</v>
      </c>
      <c r="F95" s="126">
        <v>13.541</v>
      </c>
      <c r="G95" s="126">
        <v>13.541</v>
      </c>
      <c r="H95" s="125">
        <v>0</v>
      </c>
      <c r="I95" s="125">
        <v>0</v>
      </c>
      <c r="J95" s="126">
        <v>0</v>
      </c>
    </row>
    <row r="96" spans="2:10">
      <c r="B96" s="161">
        <v>44994</v>
      </c>
      <c r="C96" s="195">
        <v>44995</v>
      </c>
      <c r="D96" s="161">
        <v>47119</v>
      </c>
      <c r="E96" s="125">
        <v>500000</v>
      </c>
      <c r="F96" s="126">
        <v>13.1525</v>
      </c>
      <c r="G96" s="126">
        <v>13.1548</v>
      </c>
      <c r="H96" s="125">
        <v>500000</v>
      </c>
      <c r="I96" s="125">
        <v>449978998.05000001</v>
      </c>
      <c r="J96" s="126">
        <v>100</v>
      </c>
    </row>
    <row r="97" spans="2:10">
      <c r="B97" s="161">
        <v>44994</v>
      </c>
      <c r="C97" s="195">
        <v>44998</v>
      </c>
      <c r="D97" s="161">
        <v>47119</v>
      </c>
      <c r="E97" s="125">
        <v>125000</v>
      </c>
      <c r="F97" s="126">
        <v>13.1525</v>
      </c>
      <c r="G97" s="126">
        <v>13.1525</v>
      </c>
      <c r="H97" s="125">
        <v>124990</v>
      </c>
      <c r="I97" s="125">
        <v>112541167.52</v>
      </c>
      <c r="J97" s="126">
        <v>99.992000000000004</v>
      </c>
    </row>
    <row r="98" spans="2:10">
      <c r="B98" s="161">
        <v>45001</v>
      </c>
      <c r="C98" s="195">
        <v>45002</v>
      </c>
      <c r="D98" s="161">
        <v>47119</v>
      </c>
      <c r="E98" s="125">
        <v>150000</v>
      </c>
      <c r="F98" s="126">
        <v>0</v>
      </c>
      <c r="G98" s="126">
        <v>0</v>
      </c>
      <c r="H98" s="125">
        <v>0</v>
      </c>
      <c r="I98" s="125">
        <v>0</v>
      </c>
      <c r="J98" s="126">
        <v>0</v>
      </c>
    </row>
    <row r="99" spans="2:10">
      <c r="B99" s="161">
        <v>45008</v>
      </c>
      <c r="C99" s="195">
        <v>45009</v>
      </c>
      <c r="D99" s="161">
        <v>47119</v>
      </c>
      <c r="E99" s="125">
        <v>150000</v>
      </c>
      <c r="F99" s="126">
        <v>13.001300000000001</v>
      </c>
      <c r="G99" s="126">
        <v>13.008900000000001</v>
      </c>
      <c r="H99" s="125">
        <v>150000</v>
      </c>
      <c r="I99" s="125">
        <v>136446150.15000001</v>
      </c>
      <c r="J99" s="126">
        <v>100</v>
      </c>
    </row>
    <row r="100" spans="2:10">
      <c r="B100" s="161">
        <v>45008</v>
      </c>
      <c r="C100" s="195">
        <v>45012</v>
      </c>
      <c r="D100" s="161">
        <v>47119</v>
      </c>
      <c r="E100" s="125">
        <v>37500</v>
      </c>
      <c r="F100" s="126">
        <v>13.001300000000001</v>
      </c>
      <c r="G100" s="126">
        <v>13.001300000000001</v>
      </c>
      <c r="H100" s="125">
        <v>37500</v>
      </c>
      <c r="I100" s="125">
        <v>34128108.399999999</v>
      </c>
      <c r="J100" s="126">
        <v>100</v>
      </c>
    </row>
    <row r="101" spans="2:10">
      <c r="B101" s="161">
        <v>45015</v>
      </c>
      <c r="C101" s="195">
        <v>45016</v>
      </c>
      <c r="D101" s="162">
        <v>47119</v>
      </c>
      <c r="E101" s="125">
        <v>1000000</v>
      </c>
      <c r="F101" s="126">
        <v>12.8079</v>
      </c>
      <c r="G101" s="126">
        <v>12.825799999999999</v>
      </c>
      <c r="H101" s="125">
        <v>1000000</v>
      </c>
      <c r="I101" s="125">
        <v>918624163.89999998</v>
      </c>
      <c r="J101" s="126">
        <v>100</v>
      </c>
    </row>
    <row r="102" spans="2:10">
      <c r="B102" s="161" t="s">
        <v>30</v>
      </c>
      <c r="C102" s="163" t="s">
        <v>30</v>
      </c>
      <c r="D102" s="163" t="s">
        <v>30</v>
      </c>
      <c r="E102" s="125" t="s">
        <v>30</v>
      </c>
      <c r="F102" s="126" t="s">
        <v>30</v>
      </c>
      <c r="G102" s="126" t="s">
        <v>30</v>
      </c>
      <c r="H102" s="125" t="s">
        <v>30</v>
      </c>
      <c r="I102" s="125" t="s">
        <v>30</v>
      </c>
      <c r="J102" s="126" t="s">
        <v>30</v>
      </c>
    </row>
    <row r="103" spans="2:10">
      <c r="B103" s="193" t="s">
        <v>30</v>
      </c>
      <c r="C103" s="194" t="s">
        <v>30</v>
      </c>
      <c r="D103" s="193">
        <v>48580</v>
      </c>
      <c r="E103" s="190">
        <v>2250000</v>
      </c>
      <c r="F103" s="191">
        <v>13.204042954308457</v>
      </c>
      <c r="G103" s="191">
        <v>13.205374105356059</v>
      </c>
      <c r="H103" s="190">
        <v>1898332</v>
      </c>
      <c r="I103" s="190">
        <v>1624772804.47</v>
      </c>
      <c r="J103" s="191">
        <v>84.370311111111107</v>
      </c>
    </row>
    <row r="104" spans="2:10">
      <c r="B104" s="161">
        <v>44987</v>
      </c>
      <c r="C104" s="161">
        <v>44988</v>
      </c>
      <c r="D104" s="161">
        <v>48580</v>
      </c>
      <c r="E104" s="125">
        <v>150000</v>
      </c>
      <c r="F104" s="126">
        <v>13.6439</v>
      </c>
      <c r="G104" s="126">
        <v>13.6439</v>
      </c>
      <c r="H104" s="125">
        <v>120000</v>
      </c>
      <c r="I104" s="125">
        <v>99757835.040000007</v>
      </c>
      <c r="J104" s="126">
        <v>80</v>
      </c>
    </row>
    <row r="105" spans="2:10">
      <c r="B105" s="161">
        <v>44987</v>
      </c>
      <c r="C105" s="161">
        <v>44991</v>
      </c>
      <c r="D105" s="161">
        <v>48580</v>
      </c>
      <c r="E105" s="125">
        <v>37500</v>
      </c>
      <c r="F105" s="126">
        <v>13.6439</v>
      </c>
      <c r="G105" s="126">
        <v>13.6439</v>
      </c>
      <c r="H105" s="125">
        <v>0</v>
      </c>
      <c r="I105" s="125">
        <v>0</v>
      </c>
      <c r="J105" s="126">
        <v>0</v>
      </c>
    </row>
    <row r="106" spans="2:10">
      <c r="B106" s="161">
        <v>44994</v>
      </c>
      <c r="C106" s="161">
        <v>44995</v>
      </c>
      <c r="D106" s="161">
        <v>48580</v>
      </c>
      <c r="E106" s="125">
        <v>750000</v>
      </c>
      <c r="F106" s="126">
        <v>13.361700000000001</v>
      </c>
      <c r="G106" s="126">
        <v>13.3621</v>
      </c>
      <c r="H106" s="125">
        <v>570000</v>
      </c>
      <c r="I106" s="125">
        <v>482207077.52999997</v>
      </c>
      <c r="J106" s="126">
        <v>76</v>
      </c>
    </row>
    <row r="107" spans="2:10">
      <c r="B107" s="161">
        <v>44994</v>
      </c>
      <c r="C107" s="161">
        <v>44998</v>
      </c>
      <c r="D107" s="161">
        <v>48580</v>
      </c>
      <c r="E107" s="125">
        <v>187500</v>
      </c>
      <c r="F107" s="126">
        <v>13.361700000000001</v>
      </c>
      <c r="G107" s="126">
        <v>13.361700000000001</v>
      </c>
      <c r="H107" s="125">
        <v>187499</v>
      </c>
      <c r="I107" s="125">
        <v>158699321.58000001</v>
      </c>
      <c r="J107" s="126">
        <v>99.999466666666663</v>
      </c>
    </row>
    <row r="108" spans="2:10">
      <c r="B108" s="161">
        <v>45001</v>
      </c>
      <c r="C108" s="161">
        <v>45002</v>
      </c>
      <c r="D108" s="161">
        <v>48580</v>
      </c>
      <c r="E108" s="125">
        <v>150000</v>
      </c>
      <c r="F108" s="126">
        <v>13.0983</v>
      </c>
      <c r="G108" s="126">
        <v>13.1119</v>
      </c>
      <c r="H108" s="125">
        <v>150000</v>
      </c>
      <c r="I108" s="125">
        <v>129007182</v>
      </c>
      <c r="J108" s="126">
        <v>100</v>
      </c>
    </row>
    <row r="109" spans="2:10">
      <c r="B109" s="161">
        <v>45001</v>
      </c>
      <c r="C109" s="161">
        <v>45005</v>
      </c>
      <c r="D109" s="161">
        <v>48580</v>
      </c>
      <c r="E109" s="125">
        <v>37500</v>
      </c>
      <c r="F109" s="126">
        <v>13.0983</v>
      </c>
      <c r="G109" s="126">
        <v>13.0983</v>
      </c>
      <c r="H109" s="125">
        <v>0</v>
      </c>
      <c r="I109" s="125">
        <v>0</v>
      </c>
      <c r="J109" s="126">
        <v>0</v>
      </c>
    </row>
    <row r="110" spans="2:10">
      <c r="B110" s="161">
        <v>45008</v>
      </c>
      <c r="C110" s="161">
        <v>45009</v>
      </c>
      <c r="D110" s="161">
        <v>48580</v>
      </c>
      <c r="E110" s="125">
        <v>150000</v>
      </c>
      <c r="F110" s="126">
        <v>13.257199999999999</v>
      </c>
      <c r="G110" s="126">
        <v>13.26</v>
      </c>
      <c r="H110" s="125">
        <v>90000</v>
      </c>
      <c r="I110" s="125">
        <v>76941969.489999995</v>
      </c>
      <c r="J110" s="126">
        <v>60</v>
      </c>
    </row>
    <row r="111" spans="2:10">
      <c r="B111" s="161">
        <v>45008</v>
      </c>
      <c r="C111" s="161">
        <v>45012</v>
      </c>
      <c r="D111" s="161">
        <v>48580</v>
      </c>
      <c r="E111" s="125">
        <v>37500</v>
      </c>
      <c r="F111" s="126">
        <v>13.257199999999999</v>
      </c>
      <c r="G111" s="126">
        <v>13.257199999999999</v>
      </c>
      <c r="H111" s="125">
        <v>30833</v>
      </c>
      <c r="I111" s="125">
        <v>26372519.579999998</v>
      </c>
      <c r="J111" s="126">
        <v>82.221333333333334</v>
      </c>
    </row>
    <row r="112" spans="2:10">
      <c r="B112" s="161">
        <v>45015</v>
      </c>
      <c r="C112" s="161">
        <v>45016</v>
      </c>
      <c r="D112" s="162">
        <v>48580</v>
      </c>
      <c r="E112" s="125">
        <v>750000</v>
      </c>
      <c r="F112" s="126">
        <v>12.994199999999999</v>
      </c>
      <c r="G112" s="126">
        <v>12.994199999999999</v>
      </c>
      <c r="H112" s="125">
        <v>750000</v>
      </c>
      <c r="I112" s="125">
        <v>651786899.25</v>
      </c>
      <c r="J112" s="126">
        <v>100</v>
      </c>
    </row>
    <row r="113" spans="2:10">
      <c r="B113" s="197" t="s">
        <v>30</v>
      </c>
      <c r="C113" s="197" t="s">
        <v>30</v>
      </c>
      <c r="D113" s="197" t="s">
        <v>30</v>
      </c>
      <c r="E113" s="11" t="s">
        <v>30</v>
      </c>
      <c r="F113" s="45" t="s">
        <v>30</v>
      </c>
      <c r="G113" s="45" t="s">
        <v>30</v>
      </c>
      <c r="H113" s="11" t="s">
        <v>30</v>
      </c>
      <c r="I113" s="11" t="s">
        <v>30</v>
      </c>
      <c r="J113" s="11" t="s">
        <v>30</v>
      </c>
    </row>
    <row r="114" spans="2:10">
      <c r="B114" s="145" t="s">
        <v>31</v>
      </c>
      <c r="C114" s="168" t="s">
        <v>30</v>
      </c>
      <c r="D114" s="168" t="s">
        <v>30</v>
      </c>
      <c r="E114" s="142">
        <v>98262500</v>
      </c>
      <c r="F114" s="142"/>
      <c r="G114" s="142"/>
      <c r="H114" s="142">
        <v>84649643</v>
      </c>
      <c r="I114" s="142">
        <v>156498531530.04001</v>
      </c>
      <c r="J114" s="142">
        <v>86.146437348937795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39"/>
  <dimension ref="B1:J100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5703125" style="83" bestFit="1" customWidth="1"/>
    <col min="5" max="5" width="13.85546875" style="82" bestFit="1" customWidth="1"/>
    <col min="6" max="6" width="12.140625" style="82" bestFit="1" customWidth="1"/>
    <col min="7" max="7" width="13.85546875" style="82" bestFit="1" customWidth="1"/>
    <col min="8" max="8" width="13" style="82" bestFit="1" customWidth="1"/>
    <col min="9" max="9" width="17.7109375" style="82" bestFit="1" customWidth="1"/>
    <col min="10" max="10" width="17.85546875" style="82" bestFit="1" customWidth="1"/>
    <col min="11" max="16384" width="9.140625" style="82"/>
  </cols>
  <sheetData>
    <row r="1" spans="2:10">
      <c r="B1" s="81" t="s">
        <v>53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87" t="s">
        <v>9</v>
      </c>
      <c r="C5" s="192" t="s">
        <v>30</v>
      </c>
      <c r="D5" s="192" t="s">
        <v>30</v>
      </c>
      <c r="E5" s="188">
        <v>4612500</v>
      </c>
      <c r="F5" s="189" t="s">
        <v>30</v>
      </c>
      <c r="G5" s="189" t="s">
        <v>30</v>
      </c>
      <c r="H5" s="188">
        <v>1666957</v>
      </c>
      <c r="I5" s="188">
        <v>21643721142.450001</v>
      </c>
      <c r="J5" s="189">
        <v>36.139989159891599</v>
      </c>
    </row>
    <row r="6" spans="2:10">
      <c r="B6" s="193" t="s">
        <v>30</v>
      </c>
      <c r="C6" s="194" t="s">
        <v>30</v>
      </c>
      <c r="D6" s="193">
        <v>46082</v>
      </c>
      <c r="E6" s="190">
        <v>2218981</v>
      </c>
      <c r="F6" s="191">
        <v>0.10799471465157259</v>
      </c>
      <c r="G6" s="191">
        <v>0.10799471465157259</v>
      </c>
      <c r="H6" s="190">
        <v>575285</v>
      </c>
      <c r="I6" s="190">
        <v>7509467059.9499998</v>
      </c>
      <c r="J6" s="191">
        <v>25.925638840530858</v>
      </c>
    </row>
    <row r="7" spans="2:10">
      <c r="B7" s="161">
        <v>45020</v>
      </c>
      <c r="C7" s="195">
        <v>45021</v>
      </c>
      <c r="D7" s="161">
        <v>46082</v>
      </c>
      <c r="E7" s="125">
        <v>549295</v>
      </c>
      <c r="F7" s="126">
        <v>9.8199999999999996E-2</v>
      </c>
      <c r="G7" s="126">
        <v>9.8199999999999996E-2</v>
      </c>
      <c r="H7" s="125">
        <v>188800</v>
      </c>
      <c r="I7" s="125">
        <v>2457369286.0900002</v>
      </c>
      <c r="J7" s="126">
        <v>34.371330523671247</v>
      </c>
    </row>
    <row r="8" spans="2:10">
      <c r="B8" s="161">
        <v>45027</v>
      </c>
      <c r="C8" s="195">
        <v>45028</v>
      </c>
      <c r="D8" s="161">
        <v>46082</v>
      </c>
      <c r="E8" s="125">
        <v>795152</v>
      </c>
      <c r="F8" s="126">
        <v>0.1033</v>
      </c>
      <c r="G8" s="126">
        <v>0.1033</v>
      </c>
      <c r="H8" s="125">
        <v>95350</v>
      </c>
      <c r="I8" s="125">
        <v>1243409350.1700001</v>
      </c>
      <c r="J8" s="126">
        <v>11.991417993037809</v>
      </c>
    </row>
    <row r="9" spans="2:10">
      <c r="B9" s="161">
        <v>45034</v>
      </c>
      <c r="C9" s="195">
        <v>45035</v>
      </c>
      <c r="D9" s="161">
        <v>46082</v>
      </c>
      <c r="E9" s="125">
        <v>539259</v>
      </c>
      <c r="F9" s="126">
        <v>0.11409999999999999</v>
      </c>
      <c r="G9" s="126">
        <v>0.11409999999999999</v>
      </c>
      <c r="H9" s="125">
        <v>150000</v>
      </c>
      <c r="I9" s="125">
        <v>1960479141.73</v>
      </c>
      <c r="J9" s="126">
        <v>27.815947438985724</v>
      </c>
    </row>
    <row r="10" spans="2:10">
      <c r="B10" s="161">
        <v>45041</v>
      </c>
      <c r="C10" s="195">
        <v>45042</v>
      </c>
      <c r="D10" s="162">
        <v>46082</v>
      </c>
      <c r="E10" s="125">
        <v>335275</v>
      </c>
      <c r="F10" s="126">
        <v>0.11770000000000001</v>
      </c>
      <c r="G10" s="126">
        <v>0.11770000000000001</v>
      </c>
      <c r="H10" s="125">
        <v>141135</v>
      </c>
      <c r="I10" s="125">
        <v>1848209281.96</v>
      </c>
      <c r="J10" s="126">
        <v>42.095294907165759</v>
      </c>
    </row>
    <row r="11" spans="2:10">
      <c r="B11" s="161" t="s">
        <v>30</v>
      </c>
      <c r="C11" s="163" t="s">
        <v>30</v>
      </c>
      <c r="D11" s="163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 t="s">
        <v>30</v>
      </c>
    </row>
    <row r="12" spans="2:10">
      <c r="B12" s="193" t="s">
        <v>30</v>
      </c>
      <c r="C12" s="194" t="s">
        <v>30</v>
      </c>
      <c r="D12" s="193">
        <v>47178</v>
      </c>
      <c r="E12" s="190">
        <v>2393519</v>
      </c>
      <c r="F12" s="191">
        <v>0.18818830306246162</v>
      </c>
      <c r="G12" s="191">
        <v>0.18818830306246162</v>
      </c>
      <c r="H12" s="190">
        <v>1091672</v>
      </c>
      <c r="I12" s="190">
        <v>14134254082.5</v>
      </c>
      <c r="J12" s="191">
        <v>45.609497981841798</v>
      </c>
    </row>
    <row r="13" spans="2:10">
      <c r="B13" s="161">
        <v>45020</v>
      </c>
      <c r="C13" s="195">
        <v>45021</v>
      </c>
      <c r="D13" s="161">
        <v>47178</v>
      </c>
      <c r="E13" s="125">
        <v>575705</v>
      </c>
      <c r="F13" s="126">
        <v>0.18260000000000001</v>
      </c>
      <c r="G13" s="126">
        <v>0.18260000000000001</v>
      </c>
      <c r="H13" s="125">
        <v>304172</v>
      </c>
      <c r="I13" s="125">
        <v>3927952197.2199998</v>
      </c>
      <c r="J13" s="126">
        <v>52.83469832639981</v>
      </c>
    </row>
    <row r="14" spans="2:10">
      <c r="B14" s="161">
        <v>45027</v>
      </c>
      <c r="C14" s="195">
        <v>45028</v>
      </c>
      <c r="D14" s="161">
        <v>47178</v>
      </c>
      <c r="E14" s="125">
        <v>892348</v>
      </c>
      <c r="F14" s="126">
        <v>0.18320000000000003</v>
      </c>
      <c r="G14" s="126">
        <v>0.18320000000000003</v>
      </c>
      <c r="H14" s="125">
        <v>301000</v>
      </c>
      <c r="I14" s="125">
        <v>3894869187.9200001</v>
      </c>
      <c r="J14" s="126">
        <v>33.73123489938903</v>
      </c>
    </row>
    <row r="15" spans="2:10">
      <c r="B15" s="161">
        <v>45034</v>
      </c>
      <c r="C15" s="195">
        <v>45035</v>
      </c>
      <c r="D15" s="161">
        <v>47178</v>
      </c>
      <c r="E15" s="125">
        <v>585741</v>
      </c>
      <c r="F15" s="126">
        <v>0.19189999999999999</v>
      </c>
      <c r="G15" s="126">
        <v>0.19189999999999999</v>
      </c>
      <c r="H15" s="125">
        <v>327600</v>
      </c>
      <c r="I15" s="125">
        <v>4247840769.0100002</v>
      </c>
      <c r="J15" s="126">
        <v>55.929156401890936</v>
      </c>
    </row>
    <row r="16" spans="2:10">
      <c r="B16" s="161">
        <v>45041</v>
      </c>
      <c r="C16" s="195">
        <v>45042</v>
      </c>
      <c r="D16" s="162">
        <v>47178</v>
      </c>
      <c r="E16" s="125">
        <v>339725</v>
      </c>
      <c r="F16" s="126">
        <v>0.2006</v>
      </c>
      <c r="G16" s="126">
        <v>0.2006</v>
      </c>
      <c r="H16" s="125">
        <v>158900</v>
      </c>
      <c r="I16" s="125">
        <v>2063591928.3499999</v>
      </c>
      <c r="J16" s="126">
        <v>46.773125321951582</v>
      </c>
    </row>
    <row r="17" spans="2:10">
      <c r="B17" s="161" t="s">
        <v>30</v>
      </c>
      <c r="C17" s="163" t="s">
        <v>30</v>
      </c>
      <c r="D17" s="163" t="s">
        <v>30</v>
      </c>
      <c r="E17" s="125" t="s">
        <v>30</v>
      </c>
      <c r="F17" s="126" t="s">
        <v>30</v>
      </c>
      <c r="G17" s="126" t="s">
        <v>30</v>
      </c>
      <c r="H17" s="125" t="s">
        <v>30</v>
      </c>
      <c r="I17" s="125" t="s">
        <v>30</v>
      </c>
      <c r="J17" s="126" t="s">
        <v>30</v>
      </c>
    </row>
    <row r="18" spans="2:10">
      <c r="B18" s="187" t="s">
        <v>10</v>
      </c>
      <c r="C18" s="192" t="s">
        <v>30</v>
      </c>
      <c r="D18" s="192" t="s">
        <v>30</v>
      </c>
      <c r="E18" s="188">
        <v>76250000</v>
      </c>
      <c r="F18" s="189" t="s">
        <v>30</v>
      </c>
      <c r="G18" s="189" t="s">
        <v>30</v>
      </c>
      <c r="H18" s="188">
        <v>68542231</v>
      </c>
      <c r="I18" s="188">
        <v>51480464485.770004</v>
      </c>
      <c r="J18" s="189">
        <v>89.891450491803283</v>
      </c>
    </row>
    <row r="19" spans="2:10">
      <c r="B19" s="193" t="s">
        <v>30</v>
      </c>
      <c r="C19" s="194" t="s">
        <v>30</v>
      </c>
      <c r="D19" s="193">
        <v>45383</v>
      </c>
      <c r="E19" s="190">
        <v>2500000</v>
      </c>
      <c r="F19" s="191">
        <v>12.838033356201411</v>
      </c>
      <c r="G19" s="191">
        <v>12.839045012773662</v>
      </c>
      <c r="H19" s="190">
        <v>2065609</v>
      </c>
      <c r="I19" s="190">
        <v>1844575144.3699999</v>
      </c>
      <c r="J19" s="191">
        <v>82.624359999999996</v>
      </c>
    </row>
    <row r="20" spans="2:10">
      <c r="B20" s="161">
        <v>45015</v>
      </c>
      <c r="C20" s="195">
        <v>45019</v>
      </c>
      <c r="D20" s="161">
        <v>45383</v>
      </c>
      <c r="E20" s="125">
        <v>250000</v>
      </c>
      <c r="F20" s="126">
        <v>12.983499999999999</v>
      </c>
      <c r="G20" s="126">
        <v>12.983499999999999</v>
      </c>
      <c r="H20" s="125">
        <v>215609</v>
      </c>
      <c r="I20" s="125">
        <v>191295056.09999999</v>
      </c>
      <c r="J20" s="126">
        <v>86.243600000000001</v>
      </c>
    </row>
    <row r="21" spans="2:10">
      <c r="B21" s="161">
        <v>45029</v>
      </c>
      <c r="C21" s="195">
        <v>45030</v>
      </c>
      <c r="D21" s="161">
        <v>45383</v>
      </c>
      <c r="E21" s="125">
        <v>1000000</v>
      </c>
      <c r="F21" s="126">
        <v>12.791</v>
      </c>
      <c r="G21" s="126">
        <v>12.7913</v>
      </c>
      <c r="H21" s="125">
        <v>1000000</v>
      </c>
      <c r="I21" s="125">
        <v>892117565.30999994</v>
      </c>
      <c r="J21" s="126">
        <v>100</v>
      </c>
    </row>
    <row r="22" spans="2:10">
      <c r="B22" s="161">
        <v>45029</v>
      </c>
      <c r="C22" s="195">
        <v>45033</v>
      </c>
      <c r="D22" s="161">
        <v>45383</v>
      </c>
      <c r="E22" s="125">
        <v>250000</v>
      </c>
      <c r="F22" s="126">
        <v>12.791</v>
      </c>
      <c r="G22" s="126">
        <v>12.791</v>
      </c>
      <c r="H22" s="125">
        <v>0</v>
      </c>
      <c r="I22" s="125">
        <v>0</v>
      </c>
      <c r="J22" s="126">
        <v>0</v>
      </c>
    </row>
    <row r="23" spans="2:10">
      <c r="B23" s="161">
        <v>45043</v>
      </c>
      <c r="C23" s="195">
        <v>45044</v>
      </c>
      <c r="D23" s="162">
        <v>45383</v>
      </c>
      <c r="E23" s="125">
        <v>1000000</v>
      </c>
      <c r="F23" s="126">
        <v>12.8566</v>
      </c>
      <c r="G23" s="126">
        <v>12.858700000000001</v>
      </c>
      <c r="H23" s="125">
        <v>850000</v>
      </c>
      <c r="I23" s="125">
        <v>761162522.96000004</v>
      </c>
      <c r="J23" s="126">
        <v>85</v>
      </c>
    </row>
    <row r="24" spans="2:10">
      <c r="B24" s="161" t="s">
        <v>30</v>
      </c>
      <c r="C24" s="163" t="s">
        <v>30</v>
      </c>
      <c r="D24" s="163" t="s">
        <v>30</v>
      </c>
      <c r="E24" s="125" t="s">
        <v>30</v>
      </c>
      <c r="F24" s="126" t="s">
        <v>30</v>
      </c>
      <c r="G24" s="126" t="s">
        <v>30</v>
      </c>
      <c r="H24" s="125" t="s">
        <v>30</v>
      </c>
      <c r="I24" s="125" t="s">
        <v>30</v>
      </c>
      <c r="J24" s="126" t="s">
        <v>30</v>
      </c>
    </row>
    <row r="25" spans="2:10">
      <c r="B25" s="193" t="s">
        <v>30</v>
      </c>
      <c r="C25" s="194" t="s">
        <v>30</v>
      </c>
      <c r="D25" s="193">
        <v>45200</v>
      </c>
      <c r="E25" s="190">
        <v>2500000</v>
      </c>
      <c r="F25" s="191">
        <v>13.471936767797317</v>
      </c>
      <c r="G25" s="191">
        <v>13.473694721466826</v>
      </c>
      <c r="H25" s="190">
        <v>2043332</v>
      </c>
      <c r="I25" s="190">
        <v>1927394750.71</v>
      </c>
      <c r="J25" s="191">
        <v>81.733279999999993</v>
      </c>
    </row>
    <row r="26" spans="2:10">
      <c r="B26" s="161">
        <v>45022</v>
      </c>
      <c r="C26" s="195">
        <v>45026</v>
      </c>
      <c r="D26" s="161">
        <v>45200</v>
      </c>
      <c r="E26" s="125">
        <v>1000000</v>
      </c>
      <c r="F26" s="126">
        <v>13.4551</v>
      </c>
      <c r="G26" s="126">
        <v>13.4587</v>
      </c>
      <c r="H26" s="125">
        <v>1000000</v>
      </c>
      <c r="I26" s="125">
        <v>941186298.5</v>
      </c>
      <c r="J26" s="126">
        <v>100</v>
      </c>
    </row>
    <row r="27" spans="2:10">
      <c r="B27" s="161">
        <v>45022</v>
      </c>
      <c r="C27" s="195">
        <v>45027</v>
      </c>
      <c r="D27" s="161">
        <v>45200</v>
      </c>
      <c r="E27" s="125">
        <v>250000</v>
      </c>
      <c r="F27" s="126">
        <v>13.4551</v>
      </c>
      <c r="G27" s="126">
        <v>13.4551</v>
      </c>
      <c r="H27" s="125">
        <v>21666</v>
      </c>
      <c r="I27" s="125">
        <v>20401967.940000001</v>
      </c>
      <c r="J27" s="126">
        <v>8.6664000000000012</v>
      </c>
    </row>
    <row r="28" spans="2:10">
      <c r="B28" s="161">
        <v>45036</v>
      </c>
      <c r="C28" s="195">
        <v>45040</v>
      </c>
      <c r="D28" s="161">
        <v>45200</v>
      </c>
      <c r="E28" s="125">
        <v>1000000</v>
      </c>
      <c r="F28" s="126">
        <v>13.4887</v>
      </c>
      <c r="G28" s="126">
        <v>13.4887</v>
      </c>
      <c r="H28" s="125">
        <v>1000000</v>
      </c>
      <c r="I28" s="125">
        <v>945315000</v>
      </c>
      <c r="J28" s="126">
        <v>100</v>
      </c>
    </row>
    <row r="29" spans="2:10">
      <c r="B29" s="161">
        <v>45036</v>
      </c>
      <c r="C29" s="195">
        <v>45041</v>
      </c>
      <c r="D29" s="162">
        <v>45200</v>
      </c>
      <c r="E29" s="125">
        <v>250000</v>
      </c>
      <c r="F29" s="126">
        <v>13.4887</v>
      </c>
      <c r="G29" s="126">
        <v>13.4887</v>
      </c>
      <c r="H29" s="125">
        <v>21666</v>
      </c>
      <c r="I29" s="125">
        <v>20491484.27</v>
      </c>
      <c r="J29" s="126">
        <v>8.6664000000000012</v>
      </c>
    </row>
    <row r="30" spans="2:10">
      <c r="B30" s="161" t="s">
        <v>30</v>
      </c>
      <c r="C30" s="163" t="s">
        <v>30</v>
      </c>
      <c r="D30" s="163" t="s">
        <v>30</v>
      </c>
      <c r="E30" s="125" t="s">
        <v>30</v>
      </c>
      <c r="F30" s="126" t="s">
        <v>30</v>
      </c>
      <c r="G30" s="126" t="s">
        <v>30</v>
      </c>
      <c r="H30" s="125" t="s">
        <v>30</v>
      </c>
      <c r="I30" s="125" t="s">
        <v>30</v>
      </c>
      <c r="J30" s="126" t="s">
        <v>30</v>
      </c>
    </row>
    <row r="31" spans="2:10">
      <c r="B31" s="193" t="s">
        <v>30</v>
      </c>
      <c r="C31" s="194" t="s">
        <v>30</v>
      </c>
      <c r="D31" s="193">
        <v>45748</v>
      </c>
      <c r="E31" s="190">
        <v>28250000</v>
      </c>
      <c r="F31" s="191">
        <v>11.90126700009513</v>
      </c>
      <c r="G31" s="191">
        <v>11.905093805788823</v>
      </c>
      <c r="H31" s="190">
        <v>26433308</v>
      </c>
      <c r="I31" s="190">
        <v>21233090459.090004</v>
      </c>
      <c r="J31" s="191">
        <v>93.569231858407079</v>
      </c>
    </row>
    <row r="32" spans="2:10">
      <c r="B32" s="161">
        <v>45015</v>
      </c>
      <c r="C32" s="195">
        <v>45019</v>
      </c>
      <c r="D32" s="161">
        <v>45748</v>
      </c>
      <c r="E32" s="125">
        <v>1000000</v>
      </c>
      <c r="F32" s="126">
        <v>12.203799999999999</v>
      </c>
      <c r="G32" s="126">
        <v>12.203799999999999</v>
      </c>
      <c r="H32" s="125">
        <v>999995</v>
      </c>
      <c r="I32" s="125">
        <v>795386151.89999998</v>
      </c>
      <c r="J32" s="126">
        <v>99.999499999999998</v>
      </c>
    </row>
    <row r="33" spans="2:10">
      <c r="B33" s="161">
        <v>45022</v>
      </c>
      <c r="C33" s="195">
        <v>45026</v>
      </c>
      <c r="D33" s="161">
        <v>45748</v>
      </c>
      <c r="E33" s="125">
        <v>5000000</v>
      </c>
      <c r="F33" s="126">
        <v>12.0025</v>
      </c>
      <c r="G33" s="126">
        <v>12.008800000000001</v>
      </c>
      <c r="H33" s="125">
        <v>5000000</v>
      </c>
      <c r="I33" s="125">
        <v>3998356218.5999999</v>
      </c>
      <c r="J33" s="126">
        <v>100</v>
      </c>
    </row>
    <row r="34" spans="2:10">
      <c r="B34" s="161">
        <v>45022</v>
      </c>
      <c r="C34" s="195">
        <v>45027</v>
      </c>
      <c r="D34" s="161">
        <v>45748</v>
      </c>
      <c r="E34" s="125">
        <v>1250000</v>
      </c>
      <c r="F34" s="126">
        <v>12.0025</v>
      </c>
      <c r="G34" s="126">
        <v>12.0025</v>
      </c>
      <c r="H34" s="125">
        <v>1183324</v>
      </c>
      <c r="I34" s="125">
        <v>946697050.94000006</v>
      </c>
      <c r="J34" s="126">
        <v>94.66592</v>
      </c>
    </row>
    <row r="35" spans="2:10">
      <c r="B35" s="161">
        <v>45029</v>
      </c>
      <c r="C35" s="195">
        <v>45030</v>
      </c>
      <c r="D35" s="161">
        <v>45748</v>
      </c>
      <c r="E35" s="125">
        <v>7000000</v>
      </c>
      <c r="F35" s="126">
        <v>11.732900000000001</v>
      </c>
      <c r="G35" s="126">
        <v>11.7348</v>
      </c>
      <c r="H35" s="125">
        <v>7000000</v>
      </c>
      <c r="I35" s="125">
        <v>5634278390.5900002</v>
      </c>
      <c r="J35" s="126">
        <v>100</v>
      </c>
    </row>
    <row r="36" spans="2:10">
      <c r="B36" s="161">
        <v>45029</v>
      </c>
      <c r="C36" s="195">
        <v>45033</v>
      </c>
      <c r="D36" s="161">
        <v>45748</v>
      </c>
      <c r="E36" s="125">
        <v>1750000</v>
      </c>
      <c r="F36" s="126">
        <v>11.732900000000001</v>
      </c>
      <c r="G36" s="126">
        <v>11.732900000000001</v>
      </c>
      <c r="H36" s="125">
        <v>0</v>
      </c>
      <c r="I36" s="125">
        <v>0</v>
      </c>
      <c r="J36" s="126">
        <v>0</v>
      </c>
    </row>
    <row r="37" spans="2:10">
      <c r="B37" s="161">
        <v>45036</v>
      </c>
      <c r="C37" s="195">
        <v>45040</v>
      </c>
      <c r="D37" s="161">
        <v>45748</v>
      </c>
      <c r="E37" s="125">
        <v>5000000</v>
      </c>
      <c r="F37" s="126">
        <v>12.015700000000001</v>
      </c>
      <c r="G37" s="126">
        <v>12.018800000000001</v>
      </c>
      <c r="H37" s="125">
        <v>5000000</v>
      </c>
      <c r="I37" s="125">
        <v>4013663155.8000002</v>
      </c>
      <c r="J37" s="126">
        <v>100</v>
      </c>
    </row>
    <row r="38" spans="2:10">
      <c r="B38" s="161">
        <v>45036</v>
      </c>
      <c r="C38" s="195">
        <v>45041</v>
      </c>
      <c r="D38" s="161">
        <v>45748</v>
      </c>
      <c r="E38" s="125">
        <v>1250000</v>
      </c>
      <c r="F38" s="126">
        <v>12.015700000000001</v>
      </c>
      <c r="G38" s="126">
        <v>12.015700000000001</v>
      </c>
      <c r="H38" s="125">
        <v>1249989</v>
      </c>
      <c r="I38" s="125">
        <v>1003859114.6</v>
      </c>
      <c r="J38" s="126">
        <v>99.999119999999991</v>
      </c>
    </row>
    <row r="39" spans="2:10">
      <c r="B39" s="161">
        <v>45043</v>
      </c>
      <c r="C39" s="195">
        <v>45044</v>
      </c>
      <c r="D39" s="162">
        <v>45748</v>
      </c>
      <c r="E39" s="125">
        <v>6000000</v>
      </c>
      <c r="F39" s="126">
        <v>11.8255</v>
      </c>
      <c r="G39" s="126">
        <v>11.8323</v>
      </c>
      <c r="H39" s="125">
        <v>6000000</v>
      </c>
      <c r="I39" s="125">
        <v>4840850376.6599998</v>
      </c>
      <c r="J39" s="126">
        <v>100</v>
      </c>
    </row>
    <row r="40" spans="2:10">
      <c r="B40" s="161" t="s">
        <v>30</v>
      </c>
      <c r="C40" s="163" t="s">
        <v>30</v>
      </c>
      <c r="D40" s="163" t="s">
        <v>30</v>
      </c>
      <c r="E40" s="125" t="s">
        <v>30</v>
      </c>
      <c r="F40" s="126" t="s">
        <v>30</v>
      </c>
      <c r="G40" s="126" t="s">
        <v>30</v>
      </c>
      <c r="H40" s="125" t="s">
        <v>30</v>
      </c>
      <c r="I40" s="125" t="s">
        <v>30</v>
      </c>
      <c r="J40" s="126" t="s">
        <v>30</v>
      </c>
    </row>
    <row r="41" spans="2:10">
      <c r="B41" s="193" t="s">
        <v>30</v>
      </c>
      <c r="C41" s="194" t="s">
        <v>30</v>
      </c>
      <c r="D41" s="193">
        <v>46204</v>
      </c>
      <c r="E41" s="190">
        <v>43000000</v>
      </c>
      <c r="F41" s="191">
        <v>11.966372006140762</v>
      </c>
      <c r="G41" s="191">
        <v>11.982637262093775</v>
      </c>
      <c r="H41" s="190">
        <v>37999982</v>
      </c>
      <c r="I41" s="190">
        <v>26475404131.599998</v>
      </c>
      <c r="J41" s="191">
        <v>88.372051162790697</v>
      </c>
    </row>
    <row r="42" spans="2:10">
      <c r="B42" s="161">
        <v>45015</v>
      </c>
      <c r="C42" s="195">
        <v>45019</v>
      </c>
      <c r="D42" s="161">
        <v>46204</v>
      </c>
      <c r="E42" s="125">
        <v>1750000</v>
      </c>
      <c r="F42" s="126">
        <v>12.414999999999999</v>
      </c>
      <c r="G42" s="126">
        <v>12.414999999999999</v>
      </c>
      <c r="H42" s="125">
        <v>1749995</v>
      </c>
      <c r="I42" s="125">
        <v>1198573526.6800001</v>
      </c>
      <c r="J42" s="126">
        <v>99.999714285714276</v>
      </c>
    </row>
    <row r="43" spans="2:10">
      <c r="B43" s="161">
        <v>45022</v>
      </c>
      <c r="C43" s="195">
        <v>45026</v>
      </c>
      <c r="D43" s="161">
        <v>46204</v>
      </c>
      <c r="E43" s="125">
        <v>14000000</v>
      </c>
      <c r="F43" s="126">
        <v>12.0792</v>
      </c>
      <c r="G43" s="126">
        <v>12.11</v>
      </c>
      <c r="H43" s="125">
        <v>14000000</v>
      </c>
      <c r="I43" s="125">
        <v>9699379147.9300003</v>
      </c>
      <c r="J43" s="126">
        <v>100</v>
      </c>
    </row>
    <row r="44" spans="2:10">
      <c r="B44" s="161">
        <v>45022</v>
      </c>
      <c r="C44" s="195">
        <v>45027</v>
      </c>
      <c r="D44" s="161">
        <v>46204</v>
      </c>
      <c r="E44" s="125">
        <v>3500000</v>
      </c>
      <c r="F44" s="126">
        <v>12.0792</v>
      </c>
      <c r="G44" s="126">
        <v>12.0792</v>
      </c>
      <c r="H44" s="125">
        <v>0</v>
      </c>
      <c r="I44" s="125">
        <v>0</v>
      </c>
      <c r="J44" s="126">
        <v>0</v>
      </c>
    </row>
    <row r="45" spans="2:10">
      <c r="B45" s="161">
        <v>45029</v>
      </c>
      <c r="C45" s="195">
        <v>45030</v>
      </c>
      <c r="D45" s="161">
        <v>46204</v>
      </c>
      <c r="E45" s="125">
        <v>6000000</v>
      </c>
      <c r="F45" s="126">
        <v>11.744400000000001</v>
      </c>
      <c r="G45" s="126">
        <v>11.753</v>
      </c>
      <c r="H45" s="125">
        <v>6000000</v>
      </c>
      <c r="I45" s="125">
        <v>4204487274.8000002</v>
      </c>
      <c r="J45" s="126">
        <v>100</v>
      </c>
    </row>
    <row r="46" spans="2:10">
      <c r="B46" s="161">
        <v>45029</v>
      </c>
      <c r="C46" s="195">
        <v>45033</v>
      </c>
      <c r="D46" s="161">
        <v>46204</v>
      </c>
      <c r="E46" s="125">
        <v>1500000</v>
      </c>
      <c r="F46" s="126">
        <v>11.744400000000001</v>
      </c>
      <c r="G46" s="126">
        <v>11.744400000000001</v>
      </c>
      <c r="H46" s="125">
        <v>0</v>
      </c>
      <c r="I46" s="125">
        <v>0</v>
      </c>
      <c r="J46" s="126">
        <v>0</v>
      </c>
    </row>
    <row r="47" spans="2:10">
      <c r="B47" s="161">
        <v>45036</v>
      </c>
      <c r="C47" s="195">
        <v>45040</v>
      </c>
      <c r="D47" s="161">
        <v>46204</v>
      </c>
      <c r="E47" s="125">
        <v>5000000</v>
      </c>
      <c r="F47" s="126">
        <v>12.085000000000001</v>
      </c>
      <c r="G47" s="126">
        <v>12.0998</v>
      </c>
      <c r="H47" s="125">
        <v>5000000</v>
      </c>
      <c r="I47" s="125">
        <v>3477619937.3600001</v>
      </c>
      <c r="J47" s="126">
        <v>100</v>
      </c>
    </row>
    <row r="48" spans="2:10">
      <c r="B48" s="161">
        <v>45036</v>
      </c>
      <c r="C48" s="195">
        <v>45041</v>
      </c>
      <c r="D48" s="161">
        <v>46204</v>
      </c>
      <c r="E48" s="125">
        <v>1250000</v>
      </c>
      <c r="F48" s="126">
        <v>12.085000000000001</v>
      </c>
      <c r="G48" s="126">
        <v>12.085000000000001</v>
      </c>
      <c r="H48" s="125">
        <v>1249987</v>
      </c>
      <c r="I48" s="125">
        <v>869791662.69000006</v>
      </c>
      <c r="J48" s="126">
        <v>99.998959999999997</v>
      </c>
    </row>
    <row r="49" spans="2:10">
      <c r="B49" s="161">
        <v>45043</v>
      </c>
      <c r="C49" s="195">
        <v>45044</v>
      </c>
      <c r="D49" s="162">
        <v>46204</v>
      </c>
      <c r="E49" s="125">
        <v>10000000</v>
      </c>
      <c r="F49" s="126">
        <v>11.7935</v>
      </c>
      <c r="G49" s="126">
        <v>11.799799999999999</v>
      </c>
      <c r="H49" s="125">
        <v>10000000</v>
      </c>
      <c r="I49" s="125">
        <v>7025552582.1400003</v>
      </c>
      <c r="J49" s="126">
        <v>100</v>
      </c>
    </row>
    <row r="50" spans="2:10">
      <c r="B50" s="161" t="s">
        <v>30</v>
      </c>
      <c r="C50" s="163" t="s">
        <v>30</v>
      </c>
      <c r="D50" s="163" t="s">
        <v>30</v>
      </c>
      <c r="E50" s="125" t="s">
        <v>30</v>
      </c>
      <c r="F50" s="126" t="s">
        <v>30</v>
      </c>
      <c r="G50" s="126" t="s">
        <v>30</v>
      </c>
      <c r="H50" s="125" t="s">
        <v>30</v>
      </c>
      <c r="I50" s="125" t="s">
        <v>30</v>
      </c>
      <c r="J50" s="126" t="s">
        <v>30</v>
      </c>
    </row>
    <row r="51" spans="2:10">
      <c r="B51" s="187" t="s">
        <v>11</v>
      </c>
      <c r="C51" s="192" t="s">
        <v>30</v>
      </c>
      <c r="D51" s="192" t="s">
        <v>30</v>
      </c>
      <c r="E51" s="188">
        <v>9162500</v>
      </c>
      <c r="F51" s="189" t="s">
        <v>30</v>
      </c>
      <c r="G51" s="189" t="s">
        <v>30</v>
      </c>
      <c r="H51" s="188">
        <v>7999276</v>
      </c>
      <c r="I51" s="188">
        <v>33390855504.309994</v>
      </c>
      <c r="J51" s="189">
        <v>87.304512960436568</v>
      </c>
    </row>
    <row r="52" spans="2:10">
      <c r="B52" s="193" t="s">
        <v>30</v>
      </c>
      <c r="C52" s="194" t="s">
        <v>30</v>
      </c>
      <c r="D52" s="193">
        <v>46249</v>
      </c>
      <c r="E52" s="190">
        <v>2812500</v>
      </c>
      <c r="F52" s="191">
        <v>5.6097912141901096</v>
      </c>
      <c r="G52" s="191">
        <v>5.6097912141901096</v>
      </c>
      <c r="H52" s="190">
        <v>2262000</v>
      </c>
      <c r="I52" s="190">
        <v>9453845558.7299995</v>
      </c>
      <c r="J52" s="191">
        <v>80.426666666666662</v>
      </c>
    </row>
    <row r="53" spans="2:10">
      <c r="B53" s="161">
        <v>45020</v>
      </c>
      <c r="C53" s="195">
        <v>45021</v>
      </c>
      <c r="D53" s="161">
        <v>46249</v>
      </c>
      <c r="E53" s="125">
        <v>937500</v>
      </c>
      <c r="F53" s="126">
        <v>5.6787999999999998</v>
      </c>
      <c r="G53" s="126">
        <v>5.6787999999999998</v>
      </c>
      <c r="H53" s="125">
        <v>762000</v>
      </c>
      <c r="I53" s="125">
        <v>3168697165.2600002</v>
      </c>
      <c r="J53" s="126">
        <v>81.28</v>
      </c>
    </row>
    <row r="54" spans="2:10">
      <c r="B54" s="161">
        <v>45034</v>
      </c>
      <c r="C54" s="195">
        <v>45035</v>
      </c>
      <c r="D54" s="162">
        <v>46249</v>
      </c>
      <c r="E54" s="125">
        <v>1875000</v>
      </c>
      <c r="F54" s="126">
        <v>5.5750000000000002</v>
      </c>
      <c r="G54" s="126">
        <v>5.5750000000000002</v>
      </c>
      <c r="H54" s="125">
        <v>1500000</v>
      </c>
      <c r="I54" s="125">
        <v>6285148393.4700003</v>
      </c>
      <c r="J54" s="126">
        <v>80</v>
      </c>
    </row>
    <row r="55" spans="2:10">
      <c r="B55" s="161" t="s">
        <v>30</v>
      </c>
      <c r="C55" s="163" t="s">
        <v>30</v>
      </c>
      <c r="D55" s="163" t="s">
        <v>30</v>
      </c>
      <c r="E55" s="125" t="s">
        <v>30</v>
      </c>
      <c r="F55" s="126" t="s">
        <v>30</v>
      </c>
      <c r="G55" s="126" t="s">
        <v>30</v>
      </c>
      <c r="H55" s="125" t="s">
        <v>30</v>
      </c>
      <c r="I55" s="125" t="s">
        <v>30</v>
      </c>
      <c r="J55" s="126" t="s">
        <v>30</v>
      </c>
    </row>
    <row r="56" spans="2:10">
      <c r="B56" s="193" t="s">
        <v>30</v>
      </c>
      <c r="C56" s="194" t="s">
        <v>30</v>
      </c>
      <c r="D56" s="193">
        <v>46980</v>
      </c>
      <c r="E56" s="190">
        <v>4375000</v>
      </c>
      <c r="F56" s="191">
        <v>5.7988902618123186</v>
      </c>
      <c r="G56" s="191">
        <v>5.7988902618123186</v>
      </c>
      <c r="H56" s="190">
        <v>4374981</v>
      </c>
      <c r="I56" s="190">
        <v>18280433746.009998</v>
      </c>
      <c r="J56" s="191">
        <v>99.999565714285708</v>
      </c>
    </row>
    <row r="57" spans="2:10">
      <c r="B57" s="161">
        <v>45027</v>
      </c>
      <c r="C57" s="195">
        <v>45028</v>
      </c>
      <c r="D57" s="161">
        <v>46980</v>
      </c>
      <c r="E57" s="125">
        <v>1875000</v>
      </c>
      <c r="F57" s="126">
        <v>5.819</v>
      </c>
      <c r="G57" s="126">
        <v>5.819</v>
      </c>
      <c r="H57" s="125">
        <v>1874995</v>
      </c>
      <c r="I57" s="125">
        <v>7807079427.2199993</v>
      </c>
      <c r="J57" s="126">
        <v>99.999733333333324</v>
      </c>
    </row>
    <row r="58" spans="2:10">
      <c r="B58" s="161">
        <v>45041</v>
      </c>
      <c r="C58" s="195">
        <v>45042</v>
      </c>
      <c r="D58" s="162">
        <v>46980</v>
      </c>
      <c r="E58" s="125">
        <v>2500000</v>
      </c>
      <c r="F58" s="126">
        <v>5.7839000000000009</v>
      </c>
      <c r="G58" s="126">
        <v>5.7839000000000009</v>
      </c>
      <c r="H58" s="125">
        <v>2499986</v>
      </c>
      <c r="I58" s="125">
        <v>10473354318.789999</v>
      </c>
      <c r="J58" s="126">
        <v>99.999439999999993</v>
      </c>
    </row>
    <row r="59" spans="2:10">
      <c r="B59" s="161" t="s">
        <v>30</v>
      </c>
      <c r="C59" s="163" t="s">
        <v>30</v>
      </c>
      <c r="D59" s="163" t="s">
        <v>30</v>
      </c>
      <c r="E59" s="125" t="s">
        <v>30</v>
      </c>
      <c r="F59" s="126" t="s">
        <v>30</v>
      </c>
      <c r="G59" s="126" t="s">
        <v>30</v>
      </c>
      <c r="H59" s="125" t="s">
        <v>30</v>
      </c>
      <c r="I59" s="125" t="s">
        <v>30</v>
      </c>
      <c r="J59" s="126" t="s">
        <v>30</v>
      </c>
    </row>
    <row r="60" spans="2:10">
      <c r="B60" s="193" t="s">
        <v>30</v>
      </c>
      <c r="C60" s="194" t="s">
        <v>30</v>
      </c>
      <c r="D60" s="193">
        <v>51363</v>
      </c>
      <c r="E60" s="190">
        <v>300000</v>
      </c>
      <c r="F60" s="191">
        <v>6.06942595264431</v>
      </c>
      <c r="G60" s="191">
        <v>6.06942595264431</v>
      </c>
      <c r="H60" s="190">
        <v>98400</v>
      </c>
      <c r="I60" s="190">
        <v>405320228.19</v>
      </c>
      <c r="J60" s="191">
        <v>32.800000000000004</v>
      </c>
    </row>
    <row r="61" spans="2:10">
      <c r="B61" s="161">
        <v>45027</v>
      </c>
      <c r="C61" s="195">
        <v>45028</v>
      </c>
      <c r="D61" s="161">
        <v>51363</v>
      </c>
      <c r="E61" s="125">
        <v>150000</v>
      </c>
      <c r="F61" s="126">
        <v>6.15</v>
      </c>
      <c r="G61" s="126">
        <v>6.15</v>
      </c>
      <c r="H61" s="125">
        <v>32700</v>
      </c>
      <c r="I61" s="125">
        <v>133167801.02</v>
      </c>
      <c r="J61" s="126">
        <v>21.8</v>
      </c>
    </row>
    <row r="62" spans="2:10">
      <c r="B62" s="161">
        <v>45041</v>
      </c>
      <c r="C62" s="195">
        <v>45042</v>
      </c>
      <c r="D62" s="162">
        <v>51363</v>
      </c>
      <c r="E62" s="125">
        <v>150000</v>
      </c>
      <c r="F62" s="126">
        <v>6.03</v>
      </c>
      <c r="G62" s="126">
        <v>6.03</v>
      </c>
      <c r="H62" s="125">
        <v>65700</v>
      </c>
      <c r="I62" s="125">
        <v>272152427.17000002</v>
      </c>
      <c r="J62" s="126">
        <v>43.8</v>
      </c>
    </row>
    <row r="63" spans="2:10">
      <c r="B63" s="161" t="s">
        <v>30</v>
      </c>
      <c r="C63" s="163" t="s">
        <v>30</v>
      </c>
      <c r="D63" s="163" t="s">
        <v>30</v>
      </c>
      <c r="E63" s="125" t="s">
        <v>30</v>
      </c>
      <c r="F63" s="126" t="s">
        <v>30</v>
      </c>
      <c r="G63" s="126" t="s">
        <v>30</v>
      </c>
      <c r="H63" s="125" t="s">
        <v>30</v>
      </c>
      <c r="I63" s="125" t="s">
        <v>30</v>
      </c>
      <c r="J63" s="126" t="s">
        <v>30</v>
      </c>
    </row>
    <row r="64" spans="2:10">
      <c r="B64" s="193" t="s">
        <v>30</v>
      </c>
      <c r="C64" s="194" t="s">
        <v>30</v>
      </c>
      <c r="D64" s="193">
        <v>55015</v>
      </c>
      <c r="E64" s="190">
        <v>375000</v>
      </c>
      <c r="F64" s="191">
        <v>6.1327257869652527</v>
      </c>
      <c r="G64" s="191">
        <v>6.1327257869652527</v>
      </c>
      <c r="H64" s="190">
        <v>281498</v>
      </c>
      <c r="I64" s="190">
        <v>1145598913.77</v>
      </c>
      <c r="J64" s="191">
        <v>75.066133333333326</v>
      </c>
    </row>
    <row r="65" spans="2:10">
      <c r="B65" s="161">
        <v>45020</v>
      </c>
      <c r="C65" s="195">
        <v>45021</v>
      </c>
      <c r="D65" s="161">
        <v>55015</v>
      </c>
      <c r="E65" s="125">
        <v>150000</v>
      </c>
      <c r="F65" s="126">
        <v>6.1989999999999998</v>
      </c>
      <c r="G65" s="126">
        <v>6.1989999999999998</v>
      </c>
      <c r="H65" s="125">
        <v>94000</v>
      </c>
      <c r="I65" s="125">
        <v>378337890.61000001</v>
      </c>
      <c r="J65" s="126">
        <v>62.666666666666671</v>
      </c>
    </row>
    <row r="66" spans="2:10">
      <c r="B66" s="161">
        <v>45020</v>
      </c>
      <c r="C66" s="195">
        <v>45022</v>
      </c>
      <c r="D66" s="161">
        <v>55015</v>
      </c>
      <c r="E66" s="125">
        <v>37500</v>
      </c>
      <c r="F66" s="126">
        <v>6.1989999999999998</v>
      </c>
      <c r="G66" s="126">
        <v>6.1989999999999998</v>
      </c>
      <c r="H66" s="125">
        <v>37498</v>
      </c>
      <c r="I66" s="125">
        <v>150997496.66999999</v>
      </c>
      <c r="J66" s="126">
        <v>99.99466666666666</v>
      </c>
    </row>
    <row r="67" spans="2:10">
      <c r="B67" s="161">
        <v>45034</v>
      </c>
      <c r="C67" s="195">
        <v>45035</v>
      </c>
      <c r="D67" s="161">
        <v>55015</v>
      </c>
      <c r="E67" s="125">
        <v>150000</v>
      </c>
      <c r="F67" s="126">
        <v>6.0758000000000001</v>
      </c>
      <c r="G67" s="126">
        <v>6.0758000000000001</v>
      </c>
      <c r="H67" s="125">
        <v>150000</v>
      </c>
      <c r="I67" s="125">
        <v>616263526.49000001</v>
      </c>
      <c r="J67" s="126">
        <v>100</v>
      </c>
    </row>
    <row r="68" spans="2:10">
      <c r="B68" s="161">
        <v>45034</v>
      </c>
      <c r="C68" s="195">
        <v>45036</v>
      </c>
      <c r="D68" s="162">
        <v>55015</v>
      </c>
      <c r="E68" s="125">
        <v>37500</v>
      </c>
      <c r="F68" s="126">
        <v>6.0758000000000001</v>
      </c>
      <c r="G68" s="126">
        <v>6.0758000000000001</v>
      </c>
      <c r="H68" s="125">
        <v>0</v>
      </c>
      <c r="I68" s="125">
        <v>0</v>
      </c>
      <c r="J68" s="126">
        <v>0</v>
      </c>
    </row>
    <row r="69" spans="2:10">
      <c r="B69" s="161" t="s">
        <v>30</v>
      </c>
      <c r="C69" s="163" t="s">
        <v>30</v>
      </c>
      <c r="D69" s="163" t="s">
        <v>30</v>
      </c>
      <c r="E69" s="125" t="s">
        <v>30</v>
      </c>
      <c r="F69" s="126" t="s">
        <v>30</v>
      </c>
      <c r="G69" s="126" t="s">
        <v>30</v>
      </c>
      <c r="H69" s="125" t="s">
        <v>30</v>
      </c>
      <c r="I69" s="125" t="s">
        <v>30</v>
      </c>
      <c r="J69" s="126" t="s">
        <v>30</v>
      </c>
    </row>
    <row r="70" spans="2:10">
      <c r="B70" s="193" t="s">
        <v>30</v>
      </c>
      <c r="C70" s="194" t="s">
        <v>30</v>
      </c>
      <c r="D70" s="193">
        <v>58668</v>
      </c>
      <c r="E70" s="190">
        <v>300000</v>
      </c>
      <c r="F70" s="191">
        <v>6.0876201539762063</v>
      </c>
      <c r="G70" s="191">
        <v>6.0876201539762063</v>
      </c>
      <c r="H70" s="190">
        <v>107400</v>
      </c>
      <c r="I70" s="190">
        <v>440212462.17000002</v>
      </c>
      <c r="J70" s="191">
        <v>35.799999999999997</v>
      </c>
    </row>
    <row r="71" spans="2:10">
      <c r="B71" s="161">
        <v>45027</v>
      </c>
      <c r="C71" s="195">
        <v>45028</v>
      </c>
      <c r="D71" s="161">
        <v>58668</v>
      </c>
      <c r="E71" s="125">
        <v>150000</v>
      </c>
      <c r="F71" s="126">
        <v>6.1580000000000004</v>
      </c>
      <c r="G71" s="126">
        <v>6.1580000000000004</v>
      </c>
      <c r="H71" s="125">
        <v>43900</v>
      </c>
      <c r="I71" s="125">
        <v>177652417.21000001</v>
      </c>
      <c r="J71" s="126">
        <v>29.266666666666669</v>
      </c>
    </row>
    <row r="72" spans="2:10">
      <c r="B72" s="161">
        <v>45041</v>
      </c>
      <c r="C72" s="195">
        <v>45042</v>
      </c>
      <c r="D72" s="162">
        <v>58668</v>
      </c>
      <c r="E72" s="125">
        <v>150000</v>
      </c>
      <c r="F72" s="126">
        <v>6.04</v>
      </c>
      <c r="G72" s="126">
        <v>6.04</v>
      </c>
      <c r="H72" s="125">
        <v>63500</v>
      </c>
      <c r="I72" s="125">
        <v>262560044.96000001</v>
      </c>
      <c r="J72" s="126">
        <v>42.333333333333336</v>
      </c>
    </row>
    <row r="73" spans="2:10">
      <c r="B73" s="161" t="s">
        <v>30</v>
      </c>
      <c r="C73" s="163" t="s">
        <v>30</v>
      </c>
      <c r="D73" s="163" t="s">
        <v>30</v>
      </c>
      <c r="E73" s="125" t="s">
        <v>30</v>
      </c>
      <c r="F73" s="126" t="s">
        <v>30</v>
      </c>
      <c r="G73" s="126" t="s">
        <v>30</v>
      </c>
      <c r="H73" s="125" t="s">
        <v>30</v>
      </c>
      <c r="I73" s="125" t="s">
        <v>30</v>
      </c>
      <c r="J73" s="126" t="s">
        <v>30</v>
      </c>
    </row>
    <row r="74" spans="2:10">
      <c r="B74" s="193" t="s">
        <v>30</v>
      </c>
      <c r="C74" s="194" t="s">
        <v>30</v>
      </c>
      <c r="D74" s="193">
        <v>48714</v>
      </c>
      <c r="E74" s="190">
        <v>1000000</v>
      </c>
      <c r="F74" s="191">
        <v>6.0261101106018984</v>
      </c>
      <c r="G74" s="191">
        <v>6.0261101106018984</v>
      </c>
      <c r="H74" s="190">
        <v>874997</v>
      </c>
      <c r="I74" s="190">
        <v>3665444595.4400001</v>
      </c>
      <c r="J74" s="191">
        <v>87.499700000000004</v>
      </c>
    </row>
    <row r="75" spans="2:10">
      <c r="B75" s="161">
        <v>45020</v>
      </c>
      <c r="C75" s="195">
        <v>45021</v>
      </c>
      <c r="D75" s="161">
        <v>48714</v>
      </c>
      <c r="E75" s="125">
        <v>300000</v>
      </c>
      <c r="F75" s="126">
        <v>6.0679999999999996</v>
      </c>
      <c r="G75" s="126">
        <v>6.0679999999999996</v>
      </c>
      <c r="H75" s="125">
        <v>300000</v>
      </c>
      <c r="I75" s="125">
        <v>1249560590.99</v>
      </c>
      <c r="J75" s="126">
        <v>100</v>
      </c>
    </row>
    <row r="76" spans="2:10">
      <c r="B76" s="161">
        <v>45020</v>
      </c>
      <c r="C76" s="195">
        <v>45022</v>
      </c>
      <c r="D76" s="161">
        <v>48714</v>
      </c>
      <c r="E76" s="125">
        <v>75000</v>
      </c>
      <c r="F76" s="126">
        <v>6.0679999999999996</v>
      </c>
      <c r="G76" s="126">
        <v>6.0679999999999996</v>
      </c>
      <c r="H76" s="125">
        <v>74997</v>
      </c>
      <c r="I76" s="125">
        <v>312526899</v>
      </c>
      <c r="J76" s="126">
        <v>99.995999999999995</v>
      </c>
    </row>
    <row r="77" spans="2:10">
      <c r="B77" s="161">
        <v>45034</v>
      </c>
      <c r="C77" s="195">
        <v>45035</v>
      </c>
      <c r="D77" s="161">
        <v>48714</v>
      </c>
      <c r="E77" s="125">
        <v>500000</v>
      </c>
      <c r="F77" s="126">
        <v>5.9950000000000001</v>
      </c>
      <c r="G77" s="126">
        <v>5.9950000000000001</v>
      </c>
      <c r="H77" s="125">
        <v>500000</v>
      </c>
      <c r="I77" s="125">
        <v>2103357105.45</v>
      </c>
      <c r="J77" s="126">
        <v>100</v>
      </c>
    </row>
    <row r="78" spans="2:10">
      <c r="B78" s="161">
        <v>45034</v>
      </c>
      <c r="C78" s="195">
        <v>45036</v>
      </c>
      <c r="D78" s="162">
        <v>48714</v>
      </c>
      <c r="E78" s="125">
        <v>125000</v>
      </c>
      <c r="F78" s="126">
        <v>5.9950000000000001</v>
      </c>
      <c r="G78" s="126">
        <v>5.9950000000000001</v>
      </c>
      <c r="H78" s="125">
        <v>0</v>
      </c>
      <c r="I78" s="125">
        <v>0</v>
      </c>
      <c r="J78" s="126">
        <v>0</v>
      </c>
    </row>
    <row r="79" spans="2:10">
      <c r="B79" s="161" t="s">
        <v>30</v>
      </c>
      <c r="C79" s="163" t="s">
        <v>30</v>
      </c>
      <c r="D79" s="163" t="s">
        <v>30</v>
      </c>
      <c r="E79" s="125" t="s">
        <v>30</v>
      </c>
      <c r="F79" s="126" t="s">
        <v>30</v>
      </c>
      <c r="G79" s="126" t="s">
        <v>30</v>
      </c>
      <c r="H79" s="125" t="s">
        <v>30</v>
      </c>
      <c r="I79" s="125" t="s">
        <v>30</v>
      </c>
      <c r="J79" s="126" t="s">
        <v>30</v>
      </c>
    </row>
    <row r="80" spans="2:10">
      <c r="B80" s="187" t="s">
        <v>12</v>
      </c>
      <c r="C80" s="192" t="s">
        <v>30</v>
      </c>
      <c r="D80" s="192" t="s">
        <v>30</v>
      </c>
      <c r="E80" s="188">
        <v>7512500</v>
      </c>
      <c r="F80" s="189" t="s">
        <v>30</v>
      </c>
      <c r="G80" s="189" t="s">
        <v>30</v>
      </c>
      <c r="H80" s="188">
        <v>6287475</v>
      </c>
      <c r="I80" s="188">
        <v>5748602662.1499996</v>
      </c>
      <c r="J80" s="189">
        <v>83.693510815307832</v>
      </c>
    </row>
    <row r="81" spans="2:10">
      <c r="B81" s="193" t="s">
        <v>30</v>
      </c>
      <c r="C81" s="194" t="s">
        <v>30</v>
      </c>
      <c r="D81" s="193">
        <v>47119</v>
      </c>
      <c r="E81" s="190">
        <v>3675000</v>
      </c>
      <c r="F81" s="191">
        <v>12.389075136913659</v>
      </c>
      <c r="G81" s="191">
        <v>12.39194245010013</v>
      </c>
      <c r="H81" s="190">
        <v>2974985</v>
      </c>
      <c r="I81" s="190">
        <v>2787905314.4899998</v>
      </c>
      <c r="J81" s="191">
        <v>80.951972789115644</v>
      </c>
    </row>
    <row r="82" spans="2:10">
      <c r="B82" s="161">
        <v>45015</v>
      </c>
      <c r="C82" s="195">
        <v>45019</v>
      </c>
      <c r="D82" s="161">
        <v>47119</v>
      </c>
      <c r="E82" s="125">
        <v>250000</v>
      </c>
      <c r="F82" s="126">
        <v>12.8079</v>
      </c>
      <c r="G82" s="126">
        <v>12.8079</v>
      </c>
      <c r="H82" s="125">
        <v>249995</v>
      </c>
      <c r="I82" s="125">
        <v>229761443.63999999</v>
      </c>
      <c r="J82" s="126">
        <v>99.998000000000005</v>
      </c>
    </row>
    <row r="83" spans="2:10">
      <c r="B83" s="161">
        <v>45022</v>
      </c>
      <c r="C83" s="195">
        <v>45026</v>
      </c>
      <c r="D83" s="161">
        <v>47119</v>
      </c>
      <c r="E83" s="125">
        <v>1500000</v>
      </c>
      <c r="F83" s="126">
        <v>12.4236</v>
      </c>
      <c r="G83" s="126">
        <v>12.428000000000001</v>
      </c>
      <c r="H83" s="125">
        <v>1500000</v>
      </c>
      <c r="I83" s="125">
        <v>1401703649.3499999</v>
      </c>
      <c r="J83" s="126">
        <v>100</v>
      </c>
    </row>
    <row r="84" spans="2:10">
      <c r="B84" s="161">
        <v>45022</v>
      </c>
      <c r="C84" s="195">
        <v>45027</v>
      </c>
      <c r="D84" s="161">
        <v>47119</v>
      </c>
      <c r="E84" s="125">
        <v>375000</v>
      </c>
      <c r="F84" s="126">
        <v>12.4236</v>
      </c>
      <c r="G84" s="126">
        <v>12.4236</v>
      </c>
      <c r="H84" s="125">
        <v>0</v>
      </c>
      <c r="I84" s="125">
        <v>0</v>
      </c>
      <c r="J84" s="126">
        <v>0</v>
      </c>
    </row>
    <row r="85" spans="2:10">
      <c r="B85" s="161">
        <v>45029</v>
      </c>
      <c r="C85" s="195">
        <v>45030</v>
      </c>
      <c r="D85" s="161">
        <v>47119</v>
      </c>
      <c r="E85" s="125">
        <v>500000</v>
      </c>
      <c r="F85" s="126">
        <v>12.0609</v>
      </c>
      <c r="G85" s="126">
        <v>12.0648</v>
      </c>
      <c r="H85" s="125">
        <v>300000</v>
      </c>
      <c r="I85" s="125">
        <v>284798430.69999999</v>
      </c>
      <c r="J85" s="126">
        <v>60</v>
      </c>
    </row>
    <row r="86" spans="2:10">
      <c r="B86" s="161">
        <v>45029</v>
      </c>
      <c r="C86" s="195">
        <v>45033</v>
      </c>
      <c r="D86" s="161">
        <v>47119</v>
      </c>
      <c r="E86" s="125">
        <v>125000</v>
      </c>
      <c r="F86" s="126">
        <v>12.0609</v>
      </c>
      <c r="G86" s="126">
        <v>12.0609</v>
      </c>
      <c r="H86" s="125">
        <v>0</v>
      </c>
      <c r="I86" s="125">
        <v>0</v>
      </c>
      <c r="J86" s="126">
        <v>0</v>
      </c>
    </row>
    <row r="87" spans="2:10">
      <c r="B87" s="161">
        <v>45036</v>
      </c>
      <c r="C87" s="195">
        <v>45040</v>
      </c>
      <c r="D87" s="161">
        <v>47119</v>
      </c>
      <c r="E87" s="125">
        <v>500000</v>
      </c>
      <c r="F87" s="126">
        <v>12.447900000000001</v>
      </c>
      <c r="G87" s="126">
        <v>12.449</v>
      </c>
      <c r="H87" s="125">
        <v>500000</v>
      </c>
      <c r="I87" s="125">
        <v>468757409.30000001</v>
      </c>
      <c r="J87" s="126">
        <v>100</v>
      </c>
    </row>
    <row r="88" spans="2:10">
      <c r="B88" s="161">
        <v>45036</v>
      </c>
      <c r="C88" s="195">
        <v>45041</v>
      </c>
      <c r="D88" s="161">
        <v>47119</v>
      </c>
      <c r="E88" s="125">
        <v>125000</v>
      </c>
      <c r="F88" s="126">
        <v>12.447900000000001</v>
      </c>
      <c r="G88" s="126">
        <v>12.447900000000001</v>
      </c>
      <c r="H88" s="125">
        <v>124990</v>
      </c>
      <c r="I88" s="125">
        <v>117234976.11</v>
      </c>
      <c r="J88" s="126">
        <v>99.992000000000004</v>
      </c>
    </row>
    <row r="89" spans="2:10">
      <c r="B89" s="161">
        <v>45043</v>
      </c>
      <c r="C89" s="195">
        <v>45044</v>
      </c>
      <c r="D89" s="162">
        <v>47119</v>
      </c>
      <c r="E89" s="125">
        <v>300000</v>
      </c>
      <c r="F89" s="126">
        <v>12.0893</v>
      </c>
      <c r="G89" s="126">
        <v>12.09</v>
      </c>
      <c r="H89" s="125">
        <v>300000</v>
      </c>
      <c r="I89" s="125">
        <v>285649405.38999999</v>
      </c>
      <c r="J89" s="126">
        <v>100</v>
      </c>
    </row>
    <row r="90" spans="2:10">
      <c r="B90" s="161" t="s">
        <v>30</v>
      </c>
      <c r="C90" s="163" t="s">
        <v>30</v>
      </c>
      <c r="D90" s="163" t="s">
        <v>30</v>
      </c>
      <c r="E90" s="125" t="s">
        <v>30</v>
      </c>
      <c r="F90" s="126" t="s">
        <v>30</v>
      </c>
      <c r="G90" s="126" t="s">
        <v>30</v>
      </c>
      <c r="H90" s="125" t="s">
        <v>30</v>
      </c>
      <c r="I90" s="125" t="s">
        <v>30</v>
      </c>
      <c r="J90" s="126" t="s">
        <v>30</v>
      </c>
    </row>
    <row r="91" spans="2:10">
      <c r="B91" s="193" t="s">
        <v>30</v>
      </c>
      <c r="C91" s="194" t="s">
        <v>30</v>
      </c>
      <c r="D91" s="193">
        <v>48580</v>
      </c>
      <c r="E91" s="190">
        <v>3837500</v>
      </c>
      <c r="F91" s="191">
        <v>12.559649384089635</v>
      </c>
      <c r="G91" s="191">
        <v>12.564981409920959</v>
      </c>
      <c r="H91" s="190">
        <v>3312490</v>
      </c>
      <c r="I91" s="190">
        <v>2960697347.6599998</v>
      </c>
      <c r="J91" s="191">
        <v>86.318957654723121</v>
      </c>
    </row>
    <row r="92" spans="2:10">
      <c r="B92" s="161">
        <v>45015</v>
      </c>
      <c r="C92" s="161">
        <v>45019</v>
      </c>
      <c r="D92" s="161">
        <v>48580</v>
      </c>
      <c r="E92" s="125">
        <v>187500</v>
      </c>
      <c r="F92" s="126">
        <v>12.994199999999999</v>
      </c>
      <c r="G92" s="126">
        <v>12.994199999999999</v>
      </c>
      <c r="H92" s="125">
        <v>187500</v>
      </c>
      <c r="I92" s="125">
        <v>163025738.43000001</v>
      </c>
      <c r="J92" s="126">
        <v>100</v>
      </c>
    </row>
    <row r="93" spans="2:10">
      <c r="B93" s="161">
        <v>45022</v>
      </c>
      <c r="C93" s="161">
        <v>45026</v>
      </c>
      <c r="D93" s="161">
        <v>48580</v>
      </c>
      <c r="E93" s="125">
        <v>1500000</v>
      </c>
      <c r="F93" s="126">
        <v>12.646599999999999</v>
      </c>
      <c r="G93" s="126">
        <v>12.656000000000001</v>
      </c>
      <c r="H93" s="125">
        <v>1500000</v>
      </c>
      <c r="I93" s="125">
        <v>1331139889.8</v>
      </c>
      <c r="J93" s="126">
        <v>100</v>
      </c>
    </row>
    <row r="94" spans="2:10">
      <c r="B94" s="161">
        <v>45022</v>
      </c>
      <c r="C94" s="161">
        <v>45027</v>
      </c>
      <c r="D94" s="161">
        <v>48580</v>
      </c>
      <c r="E94" s="125">
        <v>375000</v>
      </c>
      <c r="F94" s="126">
        <v>12.646599999999999</v>
      </c>
      <c r="G94" s="126">
        <v>12.646599999999999</v>
      </c>
      <c r="H94" s="125">
        <v>0</v>
      </c>
      <c r="I94" s="125">
        <v>0</v>
      </c>
      <c r="J94" s="126">
        <v>0</v>
      </c>
    </row>
    <row r="95" spans="2:10">
      <c r="B95" s="161">
        <v>45029</v>
      </c>
      <c r="C95" s="161">
        <v>45030</v>
      </c>
      <c r="D95" s="161">
        <v>48580</v>
      </c>
      <c r="E95" s="125">
        <v>150000</v>
      </c>
      <c r="F95" s="126">
        <v>0</v>
      </c>
      <c r="G95" s="126">
        <v>0</v>
      </c>
      <c r="H95" s="125">
        <v>0</v>
      </c>
      <c r="I95" s="125">
        <v>0</v>
      </c>
      <c r="J95" s="126">
        <v>0</v>
      </c>
    </row>
    <row r="96" spans="2:10">
      <c r="B96" s="161">
        <v>45036</v>
      </c>
      <c r="C96" s="161">
        <v>45040</v>
      </c>
      <c r="D96" s="161">
        <v>48580</v>
      </c>
      <c r="E96" s="125">
        <v>500000</v>
      </c>
      <c r="F96" s="126">
        <v>12.6435</v>
      </c>
      <c r="G96" s="126">
        <v>12.6435</v>
      </c>
      <c r="H96" s="125">
        <v>500000</v>
      </c>
      <c r="I96" s="125">
        <v>445679327</v>
      </c>
      <c r="J96" s="126">
        <v>100</v>
      </c>
    </row>
    <row r="97" spans="2:10">
      <c r="B97" s="161">
        <v>45036</v>
      </c>
      <c r="C97" s="161">
        <v>45041</v>
      </c>
      <c r="D97" s="161">
        <v>48580</v>
      </c>
      <c r="E97" s="125">
        <v>125000</v>
      </c>
      <c r="F97" s="126">
        <v>12.6435</v>
      </c>
      <c r="G97" s="126">
        <v>12.6435</v>
      </c>
      <c r="H97" s="125">
        <v>124990</v>
      </c>
      <c r="I97" s="125">
        <v>111463566.78</v>
      </c>
      <c r="J97" s="126">
        <v>99.992000000000004</v>
      </c>
    </row>
    <row r="98" spans="2:10">
      <c r="B98" s="161">
        <v>45043</v>
      </c>
      <c r="C98" s="161">
        <v>45044</v>
      </c>
      <c r="D98" s="162">
        <v>48580</v>
      </c>
      <c r="E98" s="125">
        <v>1000000</v>
      </c>
      <c r="F98" s="126">
        <v>12.303100000000001</v>
      </c>
      <c r="G98" s="126">
        <v>12.306699999999999</v>
      </c>
      <c r="H98" s="125">
        <v>1000000</v>
      </c>
      <c r="I98" s="125">
        <v>909388825.64999998</v>
      </c>
      <c r="J98" s="126">
        <v>100</v>
      </c>
    </row>
    <row r="99" spans="2:10">
      <c r="B99" s="161" t="s">
        <v>30</v>
      </c>
      <c r="C99" s="163" t="s">
        <v>30</v>
      </c>
      <c r="D99" s="163" t="s">
        <v>30</v>
      </c>
      <c r="E99" s="125" t="s">
        <v>30</v>
      </c>
      <c r="F99" s="126" t="s">
        <v>30</v>
      </c>
      <c r="G99" s="126" t="s">
        <v>30</v>
      </c>
      <c r="H99" s="125" t="s">
        <v>30</v>
      </c>
      <c r="I99" s="125" t="s">
        <v>30</v>
      </c>
      <c r="J99" s="126" t="s">
        <v>30</v>
      </c>
    </row>
    <row r="100" spans="2:10">
      <c r="B100" s="145" t="s">
        <v>31</v>
      </c>
      <c r="C100" s="168" t="s">
        <v>30</v>
      </c>
      <c r="D100" s="168" t="s">
        <v>30</v>
      </c>
      <c r="E100" s="142">
        <v>97537500</v>
      </c>
      <c r="F100" s="142"/>
      <c r="G100" s="142"/>
      <c r="H100" s="142">
        <v>84495939</v>
      </c>
      <c r="I100" s="142">
        <v>112263643794.67999</v>
      </c>
      <c r="J100" s="142">
        <v>86.629182622068441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AM133"/>
  <sheetViews>
    <sheetView zoomScale="85" zoomScaleNormal="85" workbookViewId="0"/>
  </sheetViews>
  <sheetFormatPr defaultRowHeight="15"/>
  <cols>
    <col min="2" max="2" width="12.85546875" customWidth="1"/>
    <col min="3" max="3" width="19" bestFit="1" customWidth="1"/>
    <col min="4" max="4" width="13.5703125" customWidth="1"/>
    <col min="5" max="5" width="13.85546875" customWidth="1"/>
    <col min="6" max="6" width="14.7109375" customWidth="1"/>
    <col min="7" max="7" width="14.85546875" customWidth="1"/>
    <col min="8" max="8" width="17.42578125" customWidth="1"/>
    <col min="9" max="9" width="16.42578125" customWidth="1"/>
    <col min="13" max="13" width="16.42578125" bestFit="1" customWidth="1"/>
    <col min="14" max="14" width="15.42578125" bestFit="1" customWidth="1"/>
  </cols>
  <sheetData>
    <row r="1" spans="2:9">
      <c r="B1" s="8" t="s">
        <v>14</v>
      </c>
    </row>
    <row r="3" spans="2:9"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83" t="s">
        <v>8</v>
      </c>
    </row>
    <row r="5" spans="2:9">
      <c r="B5" s="12" t="s">
        <v>9</v>
      </c>
      <c r="C5" s="12"/>
      <c r="D5" s="14">
        <f>+D6+D18</f>
        <v>7700040</v>
      </c>
      <c r="E5" s="12"/>
      <c r="F5" s="12"/>
      <c r="G5" s="14">
        <f t="shared" ref="G5:H5" si="0">+G6+G18</f>
        <v>3343378</v>
      </c>
      <c r="H5" s="14">
        <f t="shared" si="0"/>
        <v>35452425153.349991</v>
      </c>
      <c r="I5" s="18">
        <f>+(G5/D5)*100</f>
        <v>43.420267946660019</v>
      </c>
    </row>
    <row r="6" spans="2:9">
      <c r="B6" s="5"/>
      <c r="C6" s="5"/>
      <c r="D6" s="6">
        <f>SUM(D7:D16)</f>
        <v>3701634</v>
      </c>
      <c r="E6" s="15">
        <f>+(E7*H7+E8*H8+E9*H9+E10*H10+E11*H11+E12*H12+E13*H13+E14*H14+E15*H15+E16*H16)/H6</f>
        <v>2.6021817635411615E-2</v>
      </c>
      <c r="F6" s="15">
        <f>+(F7*H7+F8*H8+F9*H9+F10*H10+F11*H11+F12*H12+F13*H13+F14*H14+F15*H15+F16*H16)/H6</f>
        <v>2.6021817635411615E-2</v>
      </c>
      <c r="G6" s="6">
        <f t="shared" ref="G6" si="1">SUM(G7:G16)</f>
        <v>954492</v>
      </c>
      <c r="H6" s="6">
        <f t="shared" ref="H6" si="2">SUM(H7:H16)</f>
        <v>10133020171.349998</v>
      </c>
      <c r="I6" s="19">
        <f t="shared" ref="I6:I73" si="3">+(G6/D6)*100</f>
        <v>25.785693561275913</v>
      </c>
    </row>
    <row r="7" spans="2:9">
      <c r="B7" s="1">
        <v>43951</v>
      </c>
      <c r="C7" s="1">
        <v>44805</v>
      </c>
      <c r="D7" s="2">
        <v>500000</v>
      </c>
      <c r="E7">
        <v>2.4199999999999999E-2</v>
      </c>
      <c r="F7">
        <v>2.4199999999999999E-2</v>
      </c>
      <c r="G7" s="2">
        <v>10000</v>
      </c>
      <c r="H7" s="2">
        <v>106020127.73</v>
      </c>
      <c r="I7" s="17">
        <f t="shared" si="3"/>
        <v>2</v>
      </c>
    </row>
    <row r="8" spans="2:9">
      <c r="B8" s="1">
        <v>43951</v>
      </c>
      <c r="C8" s="1">
        <v>44805</v>
      </c>
      <c r="D8" s="2">
        <v>2000</v>
      </c>
      <c r="E8">
        <v>2.4199999999999999E-2</v>
      </c>
      <c r="F8">
        <v>2.4199999999999999E-2</v>
      </c>
      <c r="G8">
        <v>0</v>
      </c>
      <c r="H8" s="2">
        <v>0</v>
      </c>
      <c r="I8" s="17">
        <f t="shared" si="3"/>
        <v>0</v>
      </c>
    </row>
    <row r="9" spans="2:9">
      <c r="B9" s="1">
        <v>43958</v>
      </c>
      <c r="C9" s="1">
        <v>44805</v>
      </c>
      <c r="D9" s="2">
        <v>500000</v>
      </c>
      <c r="E9">
        <v>2.64E-2</v>
      </c>
      <c r="F9">
        <v>2.64E-2</v>
      </c>
      <c r="G9" s="2">
        <v>221500</v>
      </c>
      <c r="H9" s="2">
        <v>2349506659.3099999</v>
      </c>
      <c r="I9" s="17">
        <f t="shared" si="3"/>
        <v>44.3</v>
      </c>
    </row>
    <row r="10" spans="2:9">
      <c r="B10" s="1">
        <v>43958</v>
      </c>
      <c r="C10" s="1">
        <v>44805</v>
      </c>
      <c r="D10" s="2">
        <v>44300</v>
      </c>
      <c r="E10">
        <v>2.64E-2</v>
      </c>
      <c r="F10">
        <v>2.64E-2</v>
      </c>
      <c r="G10" s="2">
        <v>2953</v>
      </c>
      <c r="H10" s="2">
        <v>31323219.699999999</v>
      </c>
      <c r="I10" s="17">
        <f t="shared" si="3"/>
        <v>6.6659142212189622</v>
      </c>
    </row>
    <row r="11" spans="2:9">
      <c r="B11" s="1">
        <v>43965</v>
      </c>
      <c r="C11" s="1">
        <v>44805</v>
      </c>
      <c r="D11" s="2">
        <v>750000</v>
      </c>
      <c r="E11">
        <v>2.5899999999999999E-2</v>
      </c>
      <c r="F11">
        <v>2.5899999999999999E-2</v>
      </c>
      <c r="G11" s="2">
        <v>250000</v>
      </c>
      <c r="H11" s="2">
        <v>2653360447</v>
      </c>
      <c r="I11" s="17">
        <f t="shared" si="3"/>
        <v>33.333333333333329</v>
      </c>
    </row>
    <row r="12" spans="2:9">
      <c r="B12" s="1">
        <v>43965</v>
      </c>
      <c r="C12" s="1">
        <v>44805</v>
      </c>
      <c r="D12" s="2">
        <v>51774</v>
      </c>
      <c r="E12">
        <v>2.5899999999999999E-2</v>
      </c>
      <c r="F12">
        <v>2.5899999999999999E-2</v>
      </c>
      <c r="G12" s="2">
        <v>9922</v>
      </c>
      <c r="H12" s="2">
        <v>105306569.42</v>
      </c>
      <c r="I12" s="17">
        <f t="shared" si="3"/>
        <v>19.164059180283541</v>
      </c>
    </row>
    <row r="13" spans="2:9">
      <c r="B13" s="1">
        <v>43972</v>
      </c>
      <c r="C13" s="1">
        <v>44805</v>
      </c>
      <c r="D13" s="2">
        <v>1000000</v>
      </c>
      <c r="E13">
        <v>2.5899999999999999E-2</v>
      </c>
      <c r="F13">
        <v>2.5899999999999999E-2</v>
      </c>
      <c r="G13" s="2">
        <v>240000</v>
      </c>
      <c r="H13" s="2">
        <v>2548686572.1599998</v>
      </c>
      <c r="I13" s="17">
        <f t="shared" si="3"/>
        <v>24</v>
      </c>
    </row>
    <row r="14" spans="2:9">
      <c r="B14" s="1">
        <v>43972</v>
      </c>
      <c r="C14" s="1">
        <v>44805</v>
      </c>
      <c r="D14" s="2">
        <v>56173</v>
      </c>
      <c r="E14">
        <v>2.5899999999999999E-2</v>
      </c>
      <c r="F14">
        <v>2.5899999999999999E-2</v>
      </c>
      <c r="G14" s="2">
        <v>9117</v>
      </c>
      <c r="H14" s="2">
        <v>96818231.150000006</v>
      </c>
      <c r="I14" s="17">
        <f t="shared" si="3"/>
        <v>16.230217364214123</v>
      </c>
    </row>
    <row r="15" spans="2:9">
      <c r="B15" s="1">
        <v>43979</v>
      </c>
      <c r="C15" s="1">
        <v>44805</v>
      </c>
      <c r="D15" s="2">
        <v>750000</v>
      </c>
      <c r="E15">
        <v>2.5999999999999999E-2</v>
      </c>
      <c r="F15">
        <v>2.5999999999999999E-2</v>
      </c>
      <c r="G15" s="2">
        <v>211000</v>
      </c>
      <c r="H15" s="2">
        <v>2241998344.8800001</v>
      </c>
      <c r="I15" s="17">
        <f t="shared" si="3"/>
        <v>28.133333333333333</v>
      </c>
    </row>
    <row r="16" spans="2:9">
      <c r="B16" s="1">
        <v>43979</v>
      </c>
      <c r="C16" s="1">
        <v>44805</v>
      </c>
      <c r="D16" s="2">
        <v>47387</v>
      </c>
      <c r="E16">
        <v>2.5999999999999999E-2</v>
      </c>
      <c r="F16">
        <v>2.5999999999999999E-2</v>
      </c>
      <c r="G16">
        <v>0</v>
      </c>
      <c r="H16" s="2">
        <v>0</v>
      </c>
      <c r="I16" s="17">
        <f t="shared" si="3"/>
        <v>0</v>
      </c>
    </row>
    <row r="17" spans="2:13">
      <c r="B17" s="1"/>
      <c r="C17" s="1"/>
      <c r="D17" s="2"/>
      <c r="G17" s="2"/>
      <c r="H17" s="2"/>
      <c r="I17" s="17"/>
    </row>
    <row r="18" spans="2:13">
      <c r="B18" s="5"/>
      <c r="C18" s="5"/>
      <c r="D18" s="6">
        <f>SUM(D19:D28)</f>
        <v>3998406</v>
      </c>
      <c r="E18" s="15">
        <f>+(E19*H19+E20*H20+E21*H21+E22*H22+E23*H23+E24*H24+E25*H25+E26*H26+E27*H27+E28*H28)/H18</f>
        <v>3.5665048188432115E-2</v>
      </c>
      <c r="F18" s="15">
        <f>+(F19*H19+F20*H20+F21*H21+F22*H22+F23*H23+F24*H24+F25*H25+F26*H26+F27*H27+F28*H28)/H18</f>
        <v>3.5665048188432115E-2</v>
      </c>
      <c r="G18" s="6">
        <f t="shared" ref="G18:H18" si="4">SUM(G19:G28)</f>
        <v>2388886</v>
      </c>
      <c r="H18" s="6">
        <f t="shared" si="4"/>
        <v>25319404981.999996</v>
      </c>
      <c r="I18" s="19">
        <f t="shared" si="3"/>
        <v>59.745958764567675</v>
      </c>
    </row>
    <row r="19" spans="2:13">
      <c r="B19" s="1">
        <v>43951</v>
      </c>
      <c r="C19" s="1">
        <v>46082</v>
      </c>
      <c r="D19" s="2">
        <v>500000</v>
      </c>
      <c r="E19">
        <v>3.5700000000000003E-2</v>
      </c>
      <c r="F19">
        <v>3.5700000000000003E-2</v>
      </c>
      <c r="G19" s="2">
        <v>490000</v>
      </c>
      <c r="H19" s="2">
        <v>5187142584.7399998</v>
      </c>
      <c r="I19" s="17">
        <f t="shared" si="3"/>
        <v>98</v>
      </c>
    </row>
    <row r="20" spans="2:13">
      <c r="B20" s="1">
        <v>43951</v>
      </c>
      <c r="C20" s="1">
        <v>46082</v>
      </c>
      <c r="D20" s="2">
        <v>98000</v>
      </c>
      <c r="E20">
        <v>3.5700000000000003E-2</v>
      </c>
      <c r="F20">
        <v>3.5700000000000003E-2</v>
      </c>
      <c r="G20">
        <v>0</v>
      </c>
      <c r="H20" s="2">
        <v>0</v>
      </c>
      <c r="I20" s="17">
        <f t="shared" si="3"/>
        <v>0</v>
      </c>
    </row>
    <row r="21" spans="2:13">
      <c r="B21" s="1">
        <v>43958</v>
      </c>
      <c r="C21" s="1">
        <v>46082</v>
      </c>
      <c r="D21" s="2">
        <v>500000</v>
      </c>
      <c r="E21">
        <v>3.5400000000000001E-2</v>
      </c>
      <c r="F21">
        <v>3.5400000000000001E-2</v>
      </c>
      <c r="G21" s="2">
        <v>278500</v>
      </c>
      <c r="H21" s="2">
        <v>2949863573.1399999</v>
      </c>
      <c r="I21" s="17">
        <f t="shared" si="3"/>
        <v>55.7</v>
      </c>
    </row>
    <row r="22" spans="2:13">
      <c r="B22" s="1">
        <v>43958</v>
      </c>
      <c r="C22" s="1">
        <v>46082</v>
      </c>
      <c r="D22" s="2">
        <v>55700</v>
      </c>
      <c r="E22">
        <v>3.5400000000000001E-2</v>
      </c>
      <c r="F22">
        <v>3.5400000000000001E-2</v>
      </c>
      <c r="G22">
        <v>0</v>
      </c>
      <c r="H22" s="2">
        <v>0</v>
      </c>
      <c r="I22" s="17">
        <f t="shared" si="3"/>
        <v>0</v>
      </c>
    </row>
    <row r="23" spans="2:13">
      <c r="B23" s="1">
        <v>43965</v>
      </c>
      <c r="C23" s="1">
        <v>46082</v>
      </c>
      <c r="D23" s="2">
        <v>750000</v>
      </c>
      <c r="E23">
        <v>3.5700000000000003E-2</v>
      </c>
      <c r="F23">
        <v>3.5700000000000003E-2</v>
      </c>
      <c r="G23" s="2">
        <v>474300</v>
      </c>
      <c r="H23" s="2">
        <v>5026546075.29</v>
      </c>
      <c r="I23" s="17">
        <f t="shared" si="3"/>
        <v>63.239999999999995</v>
      </c>
    </row>
    <row r="24" spans="2:13">
      <c r="B24" s="1">
        <v>43965</v>
      </c>
      <c r="C24" s="1">
        <v>46082</v>
      </c>
      <c r="D24" s="2">
        <v>98266</v>
      </c>
      <c r="E24">
        <v>3.5700000000000003E-2</v>
      </c>
      <c r="F24">
        <v>3.5700000000000003E-2</v>
      </c>
      <c r="G24" s="2">
        <v>15766</v>
      </c>
      <c r="H24" s="2">
        <v>167085231.75</v>
      </c>
      <c r="I24" s="17">
        <f t="shared" si="3"/>
        <v>16.04420654142837</v>
      </c>
    </row>
    <row r="25" spans="2:13">
      <c r="B25" s="1">
        <v>43972</v>
      </c>
      <c r="C25" s="1">
        <v>46082</v>
      </c>
      <c r="D25" s="2">
        <v>1000000</v>
      </c>
      <c r="E25">
        <v>3.5700000000000003E-2</v>
      </c>
      <c r="F25">
        <v>3.5700000000000003E-2</v>
      </c>
      <c r="G25" s="2">
        <v>614500</v>
      </c>
      <c r="H25" s="2">
        <v>6516120724.4300003</v>
      </c>
      <c r="I25" s="17">
        <f t="shared" si="3"/>
        <v>61.45</v>
      </c>
    </row>
    <row r="26" spans="2:13">
      <c r="B26" s="1">
        <v>43972</v>
      </c>
      <c r="C26" s="1">
        <v>46082</v>
      </c>
      <c r="D26" s="2">
        <v>143827</v>
      </c>
      <c r="E26">
        <v>3.5700000000000003E-2</v>
      </c>
      <c r="F26">
        <v>3.5700000000000003E-2</v>
      </c>
      <c r="G26" s="2">
        <v>35954</v>
      </c>
      <c r="H26" s="2">
        <v>381254035.00999999</v>
      </c>
      <c r="I26" s="17">
        <f t="shared" si="3"/>
        <v>24.998087980699037</v>
      </c>
    </row>
    <row r="27" spans="2:13">
      <c r="B27" s="1">
        <v>43979</v>
      </c>
      <c r="C27" s="1">
        <v>46082</v>
      </c>
      <c r="D27" s="2">
        <v>750000</v>
      </c>
      <c r="E27">
        <v>3.5700000000000003E-2</v>
      </c>
      <c r="F27">
        <v>3.5700000000000003E-2</v>
      </c>
      <c r="G27" s="2">
        <v>456900</v>
      </c>
      <c r="H27" s="2">
        <v>4847722803.8000002</v>
      </c>
      <c r="I27" s="17">
        <f t="shared" si="3"/>
        <v>60.919999999999995</v>
      </c>
    </row>
    <row r="28" spans="2:13">
      <c r="B28" s="1">
        <v>43979</v>
      </c>
      <c r="C28" s="1">
        <v>46082</v>
      </c>
      <c r="D28" s="2">
        <v>102613</v>
      </c>
      <c r="E28">
        <v>3.5700000000000003E-2</v>
      </c>
      <c r="F28">
        <v>3.5700000000000003E-2</v>
      </c>
      <c r="G28" s="2">
        <v>22966</v>
      </c>
      <c r="H28" s="2">
        <v>243669953.84</v>
      </c>
      <c r="I28" s="17">
        <f t="shared" si="3"/>
        <v>22.38117977254344</v>
      </c>
    </row>
    <row r="29" spans="2:13">
      <c r="B29" s="1"/>
      <c r="C29" s="1"/>
      <c r="D29" s="2"/>
      <c r="G29" s="2"/>
      <c r="H29" s="2"/>
      <c r="I29" s="17"/>
    </row>
    <row r="30" spans="2:13">
      <c r="B30" s="12" t="s">
        <v>10</v>
      </c>
      <c r="C30" s="12"/>
      <c r="D30" s="14">
        <f>+D31+D37+D44+D55</f>
        <v>46800000</v>
      </c>
      <c r="E30" s="12"/>
      <c r="F30" s="12"/>
      <c r="G30" s="14">
        <f t="shared" ref="G30:H30" si="5">+G31+G37+G44+G55</f>
        <v>43700165</v>
      </c>
      <c r="H30" s="14">
        <f t="shared" si="5"/>
        <v>39917772457.729996</v>
      </c>
      <c r="I30" s="18">
        <f t="shared" si="3"/>
        <v>93.376420940170945</v>
      </c>
      <c r="M30" s="3"/>
    </row>
    <row r="31" spans="2:13">
      <c r="B31" s="5"/>
      <c r="C31" s="5"/>
      <c r="D31" s="6">
        <f>SUM(D32:D35)</f>
        <v>7800000</v>
      </c>
      <c r="E31" s="15">
        <f>+(E32*H32+E33*H33+E34*H34+E35*H35)/H31</f>
        <v>2.5379129235107598</v>
      </c>
      <c r="F31" s="15">
        <f>+(F32*H32+F33*H33+F34*H34+F35*H35)/H31</f>
        <v>2.5469347816183729</v>
      </c>
      <c r="G31" s="6">
        <f t="shared" ref="G31:H31" si="6">SUM(G32:G35)</f>
        <v>7604661</v>
      </c>
      <c r="H31" s="6">
        <f t="shared" si="6"/>
        <v>7533693810.5799999</v>
      </c>
      <c r="I31" s="19">
        <f t="shared" si="3"/>
        <v>97.495653846153857</v>
      </c>
      <c r="M31" s="3"/>
    </row>
    <row r="32" spans="2:13">
      <c r="B32" s="1">
        <v>43958</v>
      </c>
      <c r="C32" s="1">
        <v>44105</v>
      </c>
      <c r="D32" s="2">
        <v>1500000</v>
      </c>
      <c r="E32">
        <v>2.6225000000000001</v>
      </c>
      <c r="F32">
        <v>2.6288999999999998</v>
      </c>
      <c r="G32" s="2">
        <v>1500000</v>
      </c>
      <c r="H32" s="2">
        <v>1484364458.6199999</v>
      </c>
      <c r="I32" s="17">
        <f t="shared" si="3"/>
        <v>100</v>
      </c>
    </row>
    <row r="33" spans="2:13">
      <c r="B33" s="1">
        <v>43958</v>
      </c>
      <c r="C33" s="1">
        <v>44105</v>
      </c>
      <c r="D33" s="2">
        <v>300000</v>
      </c>
      <c r="E33">
        <v>2.6225000000000001</v>
      </c>
      <c r="F33">
        <v>2.6225000000000001</v>
      </c>
      <c r="G33" s="2">
        <v>279999</v>
      </c>
      <c r="H33" s="2">
        <v>277108929.83999997</v>
      </c>
      <c r="I33" s="17">
        <f t="shared" si="3"/>
        <v>93.332999999999998</v>
      </c>
    </row>
    <row r="34" spans="2:13">
      <c r="B34" s="1">
        <v>43972</v>
      </c>
      <c r="C34" s="1">
        <v>44105</v>
      </c>
      <c r="D34" s="2">
        <v>5000000</v>
      </c>
      <c r="E34">
        <v>2.5121000000000002</v>
      </c>
      <c r="F34">
        <v>2.5238999999999998</v>
      </c>
      <c r="G34" s="2">
        <v>5000000</v>
      </c>
      <c r="H34" s="2">
        <v>4954913902.5500002</v>
      </c>
      <c r="I34" s="17">
        <f t="shared" si="3"/>
        <v>100</v>
      </c>
    </row>
    <row r="35" spans="2:13">
      <c r="B35" s="1">
        <v>43972</v>
      </c>
      <c r="C35" s="1">
        <v>44105</v>
      </c>
      <c r="D35" s="2">
        <v>1000000</v>
      </c>
      <c r="E35">
        <v>2.5121000000000002</v>
      </c>
      <c r="F35">
        <v>2.5121000000000002</v>
      </c>
      <c r="G35" s="2">
        <v>824662</v>
      </c>
      <c r="H35" s="2">
        <v>817306519.57000005</v>
      </c>
      <c r="I35" s="17">
        <f t="shared" si="3"/>
        <v>82.466200000000001</v>
      </c>
    </row>
    <row r="36" spans="2:13">
      <c r="B36" s="1"/>
      <c r="C36" s="1"/>
      <c r="D36" s="2"/>
      <c r="G36" s="2"/>
      <c r="H36" s="2"/>
      <c r="I36" s="17"/>
    </row>
    <row r="37" spans="2:13">
      <c r="B37" s="5"/>
      <c r="C37" s="5"/>
      <c r="D37" s="6">
        <f>SUM(D38:D42)</f>
        <v>12000000</v>
      </c>
      <c r="E37" s="15">
        <f>+(E38*H38+E39*H39+E40*H40+E41*H41+E42*H42)/H37</f>
        <v>2.7078194417214343</v>
      </c>
      <c r="F37" s="15">
        <f>+(F38*H38+F39*H39+F40*H40+F41*H41+F42*H42)/H37</f>
        <v>2.7139758501400961</v>
      </c>
      <c r="G37" s="6">
        <f t="shared" ref="G37:H37" si="7">SUM(G38:G42)</f>
        <v>11206422</v>
      </c>
      <c r="H37" s="6">
        <f t="shared" si="7"/>
        <v>10951155715.380001</v>
      </c>
      <c r="I37" s="19">
        <f t="shared" si="3"/>
        <v>93.386849999999995</v>
      </c>
    </row>
    <row r="38" spans="2:13">
      <c r="B38" s="1">
        <v>43951</v>
      </c>
      <c r="C38" s="1">
        <v>44287</v>
      </c>
      <c r="D38" s="2">
        <v>2000000</v>
      </c>
      <c r="E38">
        <v>3.0123000000000002</v>
      </c>
      <c r="F38">
        <v>3.0188999999999999</v>
      </c>
      <c r="G38" s="2">
        <v>1275000</v>
      </c>
      <c r="H38" s="2">
        <v>1240927031.6900001</v>
      </c>
      <c r="I38" s="17">
        <f t="shared" si="3"/>
        <v>63.749999999999993</v>
      </c>
    </row>
    <row r="39" spans="2:13">
      <c r="B39" s="1">
        <v>43951</v>
      </c>
      <c r="C39" s="1">
        <v>44287</v>
      </c>
      <c r="D39" s="2">
        <v>400000</v>
      </c>
      <c r="E39">
        <v>3.0123000000000002</v>
      </c>
      <c r="F39">
        <v>3.0123000000000002</v>
      </c>
      <c r="G39" s="2">
        <v>331424</v>
      </c>
      <c r="H39" s="2">
        <v>322605119.50999999</v>
      </c>
      <c r="I39" s="17">
        <f t="shared" si="3"/>
        <v>82.855999999999995</v>
      </c>
    </row>
    <row r="40" spans="2:13">
      <c r="B40" s="1">
        <v>43965</v>
      </c>
      <c r="C40" s="1">
        <v>44287</v>
      </c>
      <c r="D40" s="2">
        <v>3000000</v>
      </c>
      <c r="E40">
        <v>2.8633999999999999</v>
      </c>
      <c r="F40">
        <v>2.8736000000000002</v>
      </c>
      <c r="G40" s="2">
        <v>3000000</v>
      </c>
      <c r="H40" s="2">
        <v>2926635541.6500001</v>
      </c>
      <c r="I40" s="17">
        <f t="shared" si="3"/>
        <v>100</v>
      </c>
    </row>
    <row r="41" spans="2:13">
      <c r="B41" s="1">
        <v>43965</v>
      </c>
      <c r="C41" s="1">
        <v>44287</v>
      </c>
      <c r="D41" s="2">
        <v>600000</v>
      </c>
      <c r="E41">
        <v>2.8633999999999999</v>
      </c>
      <c r="F41">
        <v>2.8633999999999999</v>
      </c>
      <c r="G41" s="2">
        <v>599998</v>
      </c>
      <c r="H41" s="2">
        <v>585390761.27999997</v>
      </c>
      <c r="I41" s="17">
        <f t="shared" si="3"/>
        <v>99.99966666666667</v>
      </c>
    </row>
    <row r="42" spans="2:13">
      <c r="B42" s="1">
        <v>43979</v>
      </c>
      <c r="C42" s="1">
        <v>44287</v>
      </c>
      <c r="D42" s="2">
        <v>6000000</v>
      </c>
      <c r="E42">
        <v>2.5337999999999998</v>
      </c>
      <c r="F42">
        <v>2.5388000000000002</v>
      </c>
      <c r="G42" s="2">
        <v>6000000</v>
      </c>
      <c r="H42" s="2">
        <v>5875597261.25</v>
      </c>
      <c r="I42" s="17">
        <f t="shared" si="3"/>
        <v>100</v>
      </c>
    </row>
    <row r="43" spans="2:13">
      <c r="B43" s="1"/>
      <c r="C43" s="1"/>
      <c r="D43" s="2"/>
      <c r="G43" s="2"/>
      <c r="H43" s="2"/>
      <c r="I43" s="17"/>
    </row>
    <row r="44" spans="2:13" ht="13.5" customHeight="1">
      <c r="B44" s="5"/>
      <c r="C44" s="5"/>
      <c r="D44" s="6">
        <f>SUM(D45:D53)</f>
        <v>11600000</v>
      </c>
      <c r="E44" s="15">
        <f>+(E45*H45+E46*H46+E47*H47+E48*H48+E49*H49+E50*H50+E51*H51+E52*H52+E53*H53)/H44</f>
        <v>3.9088691395051343</v>
      </c>
      <c r="F44" s="15">
        <f>+(F45*H45+F46*H46+F47*H47+F48*H48+F49*H49+F50*H50+F51*H51+F52*H52+F53*H53)/H44</f>
        <v>3.9171080510892757</v>
      </c>
      <c r="G44" s="6">
        <f t="shared" ref="G44:H44" si="8">SUM(G45:G53)</f>
        <v>10022722</v>
      </c>
      <c r="H44" s="6">
        <f t="shared" si="8"/>
        <v>9325718861.4799995</v>
      </c>
      <c r="I44" s="19">
        <f t="shared" si="3"/>
        <v>86.402775862068964</v>
      </c>
    </row>
    <row r="45" spans="2:13">
      <c r="B45" s="1">
        <v>43951</v>
      </c>
      <c r="C45" s="1">
        <v>44652</v>
      </c>
      <c r="D45" s="2">
        <v>2000000</v>
      </c>
      <c r="E45">
        <v>4.12</v>
      </c>
      <c r="F45">
        <v>4.1349</v>
      </c>
      <c r="G45" s="2">
        <v>2000000</v>
      </c>
      <c r="H45" s="2">
        <v>1851363446.1700001</v>
      </c>
      <c r="I45" s="17">
        <f t="shared" si="3"/>
        <v>100</v>
      </c>
      <c r="M45" s="3"/>
    </row>
    <row r="46" spans="2:13">
      <c r="B46" s="1">
        <v>43951</v>
      </c>
      <c r="C46" s="1">
        <v>44652</v>
      </c>
      <c r="D46" s="2">
        <v>400000</v>
      </c>
      <c r="E46">
        <v>4.12</v>
      </c>
      <c r="F46">
        <v>4.12</v>
      </c>
      <c r="G46" s="2">
        <v>297739</v>
      </c>
      <c r="H46" s="2">
        <v>275656188.07999998</v>
      </c>
      <c r="I46" s="17">
        <f t="shared" si="3"/>
        <v>74.434750000000008</v>
      </c>
    </row>
    <row r="47" spans="2:13">
      <c r="B47" s="1">
        <v>43958</v>
      </c>
      <c r="C47" s="1">
        <v>44652</v>
      </c>
      <c r="D47" s="2">
        <v>2000000</v>
      </c>
      <c r="E47">
        <v>3.8069999999999999</v>
      </c>
      <c r="F47">
        <v>3.8189000000000002</v>
      </c>
      <c r="G47" s="2">
        <v>2000000</v>
      </c>
      <c r="H47" s="2">
        <v>1863162406.72</v>
      </c>
      <c r="I47" s="17">
        <f t="shared" si="3"/>
        <v>100</v>
      </c>
    </row>
    <row r="48" spans="2:13">
      <c r="B48" s="1">
        <v>43958</v>
      </c>
      <c r="C48" s="1">
        <v>44652</v>
      </c>
      <c r="D48" s="2">
        <v>400000</v>
      </c>
      <c r="E48">
        <v>3.8069999999999999</v>
      </c>
      <c r="F48">
        <v>3.8069999999999999</v>
      </c>
      <c r="G48" s="2">
        <v>399991</v>
      </c>
      <c r="H48" s="2">
        <v>372679502.92000002</v>
      </c>
      <c r="I48" s="17">
        <f t="shared" si="3"/>
        <v>99.997749999999996</v>
      </c>
    </row>
    <row r="49" spans="1:39">
      <c r="B49" s="1">
        <v>43965</v>
      </c>
      <c r="C49" s="1">
        <v>44652</v>
      </c>
      <c r="D49" s="2">
        <v>2000000</v>
      </c>
      <c r="E49">
        <v>4.2141999999999999</v>
      </c>
      <c r="F49">
        <v>4.2194000000000003</v>
      </c>
      <c r="G49" s="2">
        <v>1225000</v>
      </c>
      <c r="H49" s="2">
        <v>1133672208.02</v>
      </c>
      <c r="I49" s="17">
        <f t="shared" si="3"/>
        <v>61.250000000000007</v>
      </c>
    </row>
    <row r="50" spans="1:39">
      <c r="B50" s="1">
        <v>43965</v>
      </c>
      <c r="C50" s="1">
        <v>44652</v>
      </c>
      <c r="D50" s="2">
        <v>400000</v>
      </c>
      <c r="E50">
        <v>4.2141999999999999</v>
      </c>
      <c r="F50">
        <v>4.2141999999999999</v>
      </c>
      <c r="G50" s="2">
        <v>399992</v>
      </c>
      <c r="H50" s="2">
        <v>370231987.56</v>
      </c>
      <c r="I50" s="17">
        <f t="shared" si="3"/>
        <v>99.998000000000005</v>
      </c>
    </row>
    <row r="51" spans="1:39">
      <c r="B51" s="1">
        <v>43972</v>
      </c>
      <c r="C51" s="1">
        <v>44652</v>
      </c>
      <c r="D51" s="2">
        <v>2000000</v>
      </c>
      <c r="E51">
        <v>3.7814999999999999</v>
      </c>
      <c r="F51">
        <v>3.7850000000000001</v>
      </c>
      <c r="G51" s="2">
        <v>2000000</v>
      </c>
      <c r="H51" s="2">
        <v>1866778777.8599999</v>
      </c>
      <c r="I51" s="17">
        <f t="shared" si="3"/>
        <v>100</v>
      </c>
    </row>
    <row r="52" spans="1:39">
      <c r="B52" s="1">
        <v>43972</v>
      </c>
      <c r="C52" s="1">
        <v>44652</v>
      </c>
      <c r="D52" s="2">
        <v>400000</v>
      </c>
      <c r="E52">
        <v>3.7814999999999999</v>
      </c>
      <c r="F52">
        <v>3.7814999999999999</v>
      </c>
      <c r="G52">
        <v>0</v>
      </c>
      <c r="H52" s="2">
        <v>0</v>
      </c>
      <c r="I52" s="17">
        <f t="shared" si="3"/>
        <v>0</v>
      </c>
    </row>
    <row r="53" spans="1:39">
      <c r="B53" s="1">
        <v>43979</v>
      </c>
      <c r="C53" s="1">
        <v>44652</v>
      </c>
      <c r="D53" s="2">
        <v>2000000</v>
      </c>
      <c r="E53">
        <v>3.6307999999999998</v>
      </c>
      <c r="F53">
        <v>3.64</v>
      </c>
      <c r="G53" s="2">
        <v>1700000</v>
      </c>
      <c r="H53" s="2">
        <v>1592174344.1500001</v>
      </c>
      <c r="I53" s="17">
        <f t="shared" si="3"/>
        <v>85</v>
      </c>
    </row>
    <row r="54" spans="1:39">
      <c r="B54" s="1"/>
      <c r="C54" s="1"/>
      <c r="D54" s="2"/>
      <c r="G54" s="2"/>
      <c r="H54" s="2"/>
      <c r="I54" s="17"/>
    </row>
    <row r="55" spans="1:39">
      <c r="B55" s="5"/>
      <c r="C55" s="5"/>
      <c r="D55" s="6">
        <f>SUM(D56:D64)</f>
        <v>15400000</v>
      </c>
      <c r="E55" s="15">
        <f>+(E56*H56+E57*H57+E58*H58+E59*H59+E60*H60+E61*H61+E62*H62+E63*H63+E64*H64)/H55</f>
        <v>5.8537774690123561</v>
      </c>
      <c r="F55" s="15">
        <f>+(F56*H56+F57*H57+F58*H58+F59*H59+F60*H60+F61*H61+F62*H62+F63*H63+F64*H64)/H55</f>
        <v>5.8595263741565349</v>
      </c>
      <c r="G55" s="6">
        <f t="shared" ref="G55:H55" si="9">SUM(G56:G64)</f>
        <v>14866360</v>
      </c>
      <c r="H55" s="6">
        <f t="shared" si="9"/>
        <v>12107204070.290001</v>
      </c>
      <c r="I55" s="19">
        <f t="shared" si="3"/>
        <v>96.534805194805202</v>
      </c>
      <c r="M55" s="3"/>
    </row>
    <row r="56" spans="1:39">
      <c r="B56" s="1">
        <v>43951</v>
      </c>
      <c r="C56" s="1">
        <v>45292</v>
      </c>
      <c r="D56" s="2">
        <v>2000000</v>
      </c>
      <c r="E56">
        <v>6.0533999999999999</v>
      </c>
      <c r="F56">
        <v>6.0587999999999997</v>
      </c>
      <c r="G56" s="2">
        <v>2000000</v>
      </c>
      <c r="H56" s="2">
        <v>1613777376.95</v>
      </c>
      <c r="I56" s="17">
        <f t="shared" si="3"/>
        <v>100</v>
      </c>
    </row>
    <row r="57" spans="1:39">
      <c r="B57" s="1">
        <v>43951</v>
      </c>
      <c r="C57" s="1">
        <v>45292</v>
      </c>
      <c r="D57" s="2">
        <v>400000</v>
      </c>
      <c r="E57">
        <v>6.0533999999999999</v>
      </c>
      <c r="F57">
        <v>6.0533999999999999</v>
      </c>
      <c r="G57" s="2">
        <v>307425</v>
      </c>
      <c r="H57" s="2">
        <v>248116379.62</v>
      </c>
      <c r="I57" s="17">
        <f t="shared" si="3"/>
        <v>76.856250000000003</v>
      </c>
    </row>
    <row r="58" spans="1:39">
      <c r="B58" s="1">
        <v>43958</v>
      </c>
      <c r="C58" s="1">
        <v>45292</v>
      </c>
      <c r="D58" s="2">
        <v>1500000</v>
      </c>
      <c r="E58">
        <v>5.8628</v>
      </c>
      <c r="F58">
        <v>5.8659999999999997</v>
      </c>
      <c r="G58" s="2">
        <v>1500000</v>
      </c>
      <c r="H58" s="2">
        <v>1219410597.1500001</v>
      </c>
      <c r="I58" s="17">
        <f t="shared" si="3"/>
        <v>100</v>
      </c>
    </row>
    <row r="59" spans="1:39">
      <c r="B59" s="1">
        <v>43958</v>
      </c>
      <c r="C59" s="1">
        <v>45292</v>
      </c>
      <c r="D59" s="2">
        <v>300000</v>
      </c>
      <c r="E59">
        <v>5.8628</v>
      </c>
      <c r="F59">
        <v>5.8628</v>
      </c>
      <c r="G59" s="2">
        <v>299998</v>
      </c>
      <c r="H59" s="2">
        <v>243936246.63</v>
      </c>
      <c r="I59" s="17">
        <f t="shared" si="3"/>
        <v>99.999333333333325</v>
      </c>
    </row>
    <row r="60" spans="1:39">
      <c r="B60" s="1">
        <v>43965</v>
      </c>
      <c r="C60" s="1">
        <v>45292</v>
      </c>
      <c r="D60" s="2">
        <v>2500000</v>
      </c>
      <c r="E60">
        <v>6.3894000000000002</v>
      </c>
      <c r="F60">
        <v>6.3973000000000004</v>
      </c>
      <c r="G60" s="2">
        <v>2500000</v>
      </c>
      <c r="H60" s="2">
        <v>1998478948.4300001</v>
      </c>
      <c r="I60" s="17">
        <f t="shared" si="3"/>
        <v>100</v>
      </c>
    </row>
    <row r="61" spans="1:39">
      <c r="B61" s="1">
        <v>43965</v>
      </c>
      <c r="C61" s="1">
        <v>45292</v>
      </c>
      <c r="D61" s="2">
        <v>500000</v>
      </c>
      <c r="E61">
        <v>6.3894000000000002</v>
      </c>
      <c r="F61">
        <v>6.3894000000000002</v>
      </c>
      <c r="G61" s="2">
        <v>499996</v>
      </c>
      <c r="H61" s="2">
        <v>399791507.63</v>
      </c>
      <c r="I61" s="17">
        <f t="shared" si="3"/>
        <v>99.999200000000002</v>
      </c>
    </row>
    <row r="62" spans="1:39">
      <c r="B62" s="1">
        <v>43972</v>
      </c>
      <c r="C62" s="1">
        <v>45292</v>
      </c>
      <c r="D62" s="2">
        <v>3500000</v>
      </c>
      <c r="E62">
        <v>5.7671000000000001</v>
      </c>
      <c r="F62">
        <v>5.7815000000000003</v>
      </c>
      <c r="G62" s="2">
        <v>3500000</v>
      </c>
      <c r="H62" s="2">
        <v>2861018911.27</v>
      </c>
      <c r="I62" s="17">
        <f t="shared" si="3"/>
        <v>100</v>
      </c>
    </row>
    <row r="63" spans="1:39">
      <c r="B63" s="1">
        <v>43972</v>
      </c>
      <c r="C63" s="1">
        <v>45292</v>
      </c>
      <c r="D63" s="2">
        <v>700000</v>
      </c>
      <c r="E63">
        <v>5.7671000000000001</v>
      </c>
      <c r="F63">
        <v>5.7671000000000001</v>
      </c>
      <c r="G63" s="2">
        <v>258941</v>
      </c>
      <c r="H63" s="2">
        <v>211714818.62</v>
      </c>
      <c r="I63" s="17">
        <f t="shared" si="3"/>
        <v>36.991571428571426</v>
      </c>
    </row>
    <row r="64" spans="1:39" s="4" customFormat="1">
      <c r="A64"/>
      <c r="B64" s="1">
        <v>43979</v>
      </c>
      <c r="C64" s="1">
        <v>45292</v>
      </c>
      <c r="D64" s="2">
        <v>4000000</v>
      </c>
      <c r="E64">
        <v>5.43</v>
      </c>
      <c r="F64">
        <v>5.43</v>
      </c>
      <c r="G64" s="2">
        <v>4000000</v>
      </c>
      <c r="H64" s="2">
        <v>3310959283.9899998</v>
      </c>
      <c r="I64" s="17">
        <f t="shared" si="3"/>
        <v>100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</row>
    <row r="65" spans="1:39" s="4" customFormat="1">
      <c r="A65"/>
      <c r="B65" s="1"/>
      <c r="C65" s="1"/>
      <c r="D65" s="2"/>
      <c r="E65"/>
      <c r="F65"/>
      <c r="G65" s="2"/>
      <c r="H65" s="2"/>
      <c r="I65" s="17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</row>
    <row r="66" spans="1:39" s="4" customFormat="1">
      <c r="A66"/>
      <c r="B66" s="12" t="s">
        <v>11</v>
      </c>
      <c r="C66" s="12"/>
      <c r="D66" s="14">
        <f>+D67+D73+D79+D84</f>
        <v>4930000</v>
      </c>
      <c r="E66" s="12"/>
      <c r="F66" s="12"/>
      <c r="G66" s="14">
        <f t="shared" ref="G66:H66" si="10">+G67+G73+G79+G84</f>
        <v>2184750</v>
      </c>
      <c r="H66" s="14">
        <f t="shared" si="10"/>
        <v>8509865403.6200008</v>
      </c>
      <c r="I66" s="18">
        <f t="shared" si="3"/>
        <v>44.315415821501013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</row>
    <row r="67" spans="1:39" s="4" customFormat="1">
      <c r="A67"/>
      <c r="B67" s="5"/>
      <c r="C67" s="5"/>
      <c r="D67" s="6">
        <f>SUM(D68:D71)</f>
        <v>2363070</v>
      </c>
      <c r="E67" s="15">
        <f>+(E68*H68+E69*H69+E70*H70+E71*H71)/H67</f>
        <v>2.5208820885362666</v>
      </c>
      <c r="F67" s="15">
        <f>+(F68*H68+F69*H69+F70*H70+F71*H71)/H67</f>
        <v>2.5208820885362666</v>
      </c>
      <c r="G67" s="6">
        <f t="shared" ref="G67:H67" si="11">SUM(G68:G71)</f>
        <v>1815350</v>
      </c>
      <c r="H67" s="6">
        <f t="shared" si="11"/>
        <v>6994335592.04</v>
      </c>
      <c r="I67" s="19">
        <f t="shared" si="3"/>
        <v>76.821676886423177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</row>
    <row r="68" spans="1:39">
      <c r="B68" s="1">
        <v>43963</v>
      </c>
      <c r="C68" s="1">
        <v>45792</v>
      </c>
      <c r="D68" s="2">
        <v>500000</v>
      </c>
      <c r="E68">
        <v>2.9750000000000001</v>
      </c>
      <c r="F68">
        <v>2.9750000000000001</v>
      </c>
      <c r="G68" s="2">
        <v>464350</v>
      </c>
      <c r="H68" s="2">
        <v>1789069988.74</v>
      </c>
      <c r="I68" s="17">
        <f t="shared" si="3"/>
        <v>92.86999999999999</v>
      </c>
    </row>
    <row r="69" spans="1:39">
      <c r="B69" s="1">
        <v>43963</v>
      </c>
      <c r="C69" s="1">
        <v>45792</v>
      </c>
      <c r="D69" s="2">
        <v>92870</v>
      </c>
      <c r="E69">
        <v>2.9750000000000001</v>
      </c>
      <c r="F69">
        <v>2.9750000000000001</v>
      </c>
      <c r="G69">
        <v>0</v>
      </c>
      <c r="H69" s="2">
        <v>0</v>
      </c>
      <c r="I69" s="17">
        <f t="shared" si="3"/>
        <v>0</v>
      </c>
    </row>
    <row r="70" spans="1:39">
      <c r="B70" s="1">
        <v>43977</v>
      </c>
      <c r="C70" s="1">
        <v>45792</v>
      </c>
      <c r="D70" s="2">
        <v>1500000</v>
      </c>
      <c r="E70">
        <v>2.3647999999999998</v>
      </c>
      <c r="F70">
        <v>2.3647999999999998</v>
      </c>
      <c r="G70" s="2">
        <v>1351000</v>
      </c>
      <c r="H70" s="2">
        <v>5205265603.3000002</v>
      </c>
      <c r="I70" s="17">
        <f t="shared" si="3"/>
        <v>90.066666666666663</v>
      </c>
    </row>
    <row r="71" spans="1:39">
      <c r="B71" s="1">
        <v>43977</v>
      </c>
      <c r="C71" s="1">
        <v>45792</v>
      </c>
      <c r="D71" s="2">
        <v>270200</v>
      </c>
      <c r="E71">
        <v>2.3647999999999998</v>
      </c>
      <c r="F71">
        <v>2.3647999999999998</v>
      </c>
      <c r="G71">
        <v>0</v>
      </c>
      <c r="H71" s="2">
        <v>0</v>
      </c>
      <c r="I71" s="17">
        <f t="shared" si="3"/>
        <v>0</v>
      </c>
    </row>
    <row r="72" spans="1:39">
      <c r="B72" s="1"/>
      <c r="C72" s="1"/>
      <c r="D72" s="2"/>
      <c r="G72" s="2"/>
      <c r="H72" s="2"/>
      <c r="I72" s="17"/>
    </row>
    <row r="73" spans="1:39">
      <c r="B73" s="5"/>
      <c r="C73" s="5"/>
      <c r="D73" s="6">
        <f>SUM(D74:D77)</f>
        <v>2036930</v>
      </c>
      <c r="E73" s="15">
        <f>+(E74*H74+E75*H75+E76*H76+E77*H77)/H73</f>
        <v>3.5761492575118989</v>
      </c>
      <c r="F73" s="15">
        <f>+(F74*H74+F75*H75+F76*H76+F77*H77)/H73</f>
        <v>3.5761492575118989</v>
      </c>
      <c r="G73" s="6">
        <f t="shared" ref="G73:H73" si="12">SUM(G74:G77)</f>
        <v>184650</v>
      </c>
      <c r="H73" s="6">
        <f t="shared" si="12"/>
        <v>742292921.21000004</v>
      </c>
      <c r="I73" s="19">
        <f t="shared" si="3"/>
        <v>9.0651126941033802</v>
      </c>
    </row>
    <row r="74" spans="1:39">
      <c r="B74" s="1">
        <v>43963</v>
      </c>
      <c r="C74" s="1">
        <v>47710</v>
      </c>
      <c r="D74" s="2">
        <v>500000</v>
      </c>
      <c r="E74">
        <v>3.9489999999999998</v>
      </c>
      <c r="F74">
        <v>3.9489999999999998</v>
      </c>
      <c r="G74" s="2">
        <v>35650</v>
      </c>
      <c r="H74" s="2">
        <v>139320226.62</v>
      </c>
      <c r="I74" s="17">
        <f t="shared" ref="I74:I112" si="13">+(G74/D74)*100</f>
        <v>7.13</v>
      </c>
    </row>
    <row r="75" spans="1:39">
      <c r="B75" s="1">
        <v>43963</v>
      </c>
      <c r="C75" s="1">
        <v>47710</v>
      </c>
      <c r="D75" s="2">
        <v>7130</v>
      </c>
      <c r="E75">
        <v>3.9489999999999998</v>
      </c>
      <c r="F75">
        <v>3.9489999999999998</v>
      </c>
      <c r="G75">
        <v>0</v>
      </c>
      <c r="H75" s="2">
        <v>0</v>
      </c>
      <c r="I75" s="17">
        <f t="shared" si="13"/>
        <v>0</v>
      </c>
    </row>
    <row r="76" spans="1:39">
      <c r="B76" s="1">
        <v>43977</v>
      </c>
      <c r="C76" s="1">
        <v>47710</v>
      </c>
      <c r="D76" s="2">
        <v>1500000</v>
      </c>
      <c r="E76">
        <v>3.49</v>
      </c>
      <c r="F76">
        <v>3.49</v>
      </c>
      <c r="G76" s="2">
        <v>149000</v>
      </c>
      <c r="H76" s="2">
        <v>602972694.59000003</v>
      </c>
      <c r="I76" s="17">
        <f t="shared" si="13"/>
        <v>9.9333333333333336</v>
      </c>
    </row>
    <row r="77" spans="1:39">
      <c r="B77" s="1">
        <v>43977</v>
      </c>
      <c r="C77" s="1">
        <v>47710</v>
      </c>
      <c r="D77" s="2">
        <v>29800</v>
      </c>
      <c r="E77">
        <v>3.49</v>
      </c>
      <c r="F77">
        <v>3.49</v>
      </c>
      <c r="G77">
        <v>0</v>
      </c>
      <c r="H77" s="2">
        <v>0</v>
      </c>
      <c r="I77" s="17">
        <f t="shared" si="13"/>
        <v>0</v>
      </c>
    </row>
    <row r="78" spans="1:39">
      <c r="B78" s="1"/>
      <c r="C78" s="1"/>
      <c r="D78" s="2"/>
      <c r="G78" s="2"/>
      <c r="H78" s="2"/>
      <c r="I78" s="17"/>
    </row>
    <row r="79" spans="1:39">
      <c r="B79" s="5"/>
      <c r="C79" s="5"/>
      <c r="D79" s="6">
        <f>SUM(D80:D82)</f>
        <v>264000</v>
      </c>
      <c r="E79" s="15">
        <f>+(E80*H80+E81*H81+E82*H82)/H79</f>
        <v>4.3817151032292436</v>
      </c>
      <c r="F79" s="15">
        <f>+(F80*H80+F81*H81+F82*H82)/H79</f>
        <v>4.3817151032292436</v>
      </c>
      <c r="G79" s="6">
        <f t="shared" ref="G79:H79" si="14">SUM(G80:G82)</f>
        <v>79250</v>
      </c>
      <c r="H79" s="6">
        <f t="shared" si="14"/>
        <v>321235495.63999999</v>
      </c>
      <c r="I79" s="19">
        <f t="shared" si="13"/>
        <v>30.018939393939391</v>
      </c>
    </row>
    <row r="80" spans="1:39">
      <c r="B80" s="1">
        <v>43963</v>
      </c>
      <c r="C80" s="1">
        <v>51363</v>
      </c>
      <c r="D80" s="2">
        <v>150000</v>
      </c>
      <c r="E80">
        <v>4.4189999999999996</v>
      </c>
      <c r="F80">
        <v>4.4189999999999996</v>
      </c>
      <c r="G80" s="2">
        <v>70000</v>
      </c>
      <c r="H80" s="2">
        <v>282474226.07999998</v>
      </c>
      <c r="I80" s="17">
        <f t="shared" si="13"/>
        <v>46.666666666666664</v>
      </c>
    </row>
    <row r="81" spans="1:39">
      <c r="B81" s="1">
        <v>43963</v>
      </c>
      <c r="C81" s="1">
        <v>51363</v>
      </c>
      <c r="D81" s="2">
        <v>14000</v>
      </c>
      <c r="E81">
        <v>4.4189999999999996</v>
      </c>
      <c r="F81">
        <v>4.4189999999999996</v>
      </c>
      <c r="G81">
        <v>0</v>
      </c>
      <c r="H81" s="2">
        <v>0</v>
      </c>
      <c r="I81" s="17">
        <f t="shared" si="13"/>
        <v>0</v>
      </c>
      <c r="M81" s="3"/>
    </row>
    <row r="82" spans="1:39">
      <c r="B82" s="1">
        <v>43977</v>
      </c>
      <c r="C82" s="1">
        <v>51363</v>
      </c>
      <c r="D82" s="2">
        <v>100000</v>
      </c>
      <c r="E82">
        <v>4.1100000000000003</v>
      </c>
      <c r="F82">
        <v>4.1100000000000003</v>
      </c>
      <c r="G82" s="2">
        <v>9250</v>
      </c>
      <c r="H82" s="2">
        <v>38761269.560000002</v>
      </c>
      <c r="I82" s="17">
        <f t="shared" si="13"/>
        <v>9.25</v>
      </c>
    </row>
    <row r="83" spans="1:39">
      <c r="B83" s="1"/>
      <c r="C83" s="1"/>
      <c r="D83" s="2"/>
      <c r="G83" s="2"/>
      <c r="H83" s="2"/>
      <c r="I83" s="17"/>
    </row>
    <row r="84" spans="1:39">
      <c r="B84" s="5"/>
      <c r="C84" s="5"/>
      <c r="D84" s="6">
        <f>SUM(D85:D87)</f>
        <v>266000</v>
      </c>
      <c r="E84" s="15">
        <f>+(E85*H85+E86*H86+E87*H87)/H84</f>
        <v>4.4324214198526306</v>
      </c>
      <c r="F84" s="15">
        <f>+(F85*H85+F86*H86+F87*H87)/H84</f>
        <v>4.4324214198526306</v>
      </c>
      <c r="G84" s="6">
        <f t="shared" ref="G84:H84" si="15">SUM(G85:G87)</f>
        <v>105500</v>
      </c>
      <c r="H84" s="6">
        <f t="shared" si="15"/>
        <v>452001394.73000002</v>
      </c>
      <c r="I84" s="19">
        <f t="shared" si="13"/>
        <v>39.661654135338345</v>
      </c>
    </row>
    <row r="85" spans="1:39">
      <c r="B85" s="1">
        <v>43963</v>
      </c>
      <c r="C85" s="1">
        <v>56749</v>
      </c>
      <c r="D85" s="2">
        <v>150000</v>
      </c>
      <c r="E85">
        <v>4.4687000000000001</v>
      </c>
      <c r="F85">
        <v>4.4687000000000001</v>
      </c>
      <c r="G85" s="2">
        <v>80000</v>
      </c>
      <c r="H85" s="2">
        <v>342608674.07999998</v>
      </c>
      <c r="I85" s="17">
        <f t="shared" si="13"/>
        <v>53.333333333333336</v>
      </c>
    </row>
    <row r="86" spans="1:39">
      <c r="B86" s="1">
        <v>43963</v>
      </c>
      <c r="C86" s="1">
        <v>56749</v>
      </c>
      <c r="D86" s="2">
        <v>16000</v>
      </c>
      <c r="E86">
        <v>4.4687000000000001</v>
      </c>
      <c r="F86">
        <v>4.4687000000000001</v>
      </c>
      <c r="G86">
        <v>0</v>
      </c>
      <c r="H86" s="2">
        <v>0</v>
      </c>
      <c r="I86" s="17">
        <f t="shared" si="13"/>
        <v>0</v>
      </c>
    </row>
    <row r="87" spans="1:39" s="4" customFormat="1">
      <c r="A87"/>
      <c r="B87" s="1">
        <v>43977</v>
      </c>
      <c r="C87" s="1">
        <v>56749</v>
      </c>
      <c r="D87" s="2">
        <v>100000</v>
      </c>
      <c r="E87">
        <v>4.3188000000000004</v>
      </c>
      <c r="F87">
        <v>4.3188000000000004</v>
      </c>
      <c r="G87" s="2">
        <v>25500</v>
      </c>
      <c r="H87" s="2">
        <v>109392720.65000001</v>
      </c>
      <c r="I87" s="17">
        <f t="shared" si="13"/>
        <v>25.5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</row>
    <row r="88" spans="1:39">
      <c r="B88" s="1"/>
      <c r="C88" s="1"/>
      <c r="D88" s="2"/>
      <c r="G88" s="2"/>
      <c r="H88" s="2"/>
      <c r="I88" s="17"/>
      <c r="M88" s="3"/>
    </row>
    <row r="89" spans="1:39">
      <c r="B89" s="12" t="s">
        <v>12</v>
      </c>
      <c r="C89" s="12"/>
      <c r="D89" s="14">
        <f>+D90+D101</f>
        <v>580000</v>
      </c>
      <c r="E89" s="12"/>
      <c r="F89" s="12"/>
      <c r="G89" s="14">
        <f t="shared" ref="G89:H89" si="16">+G90+G101</f>
        <v>515134</v>
      </c>
      <c r="H89" s="14">
        <f t="shared" si="16"/>
        <v>604560518.25</v>
      </c>
      <c r="I89" s="18">
        <f t="shared" si="13"/>
        <v>88.816206896551719</v>
      </c>
      <c r="M89" s="3"/>
    </row>
    <row r="90" spans="1:39">
      <c r="B90" s="5"/>
      <c r="C90" s="5"/>
      <c r="D90" s="6">
        <f>SUM(D91:D99)</f>
        <v>290000</v>
      </c>
      <c r="E90" s="15">
        <f>+(E91*H91+E92*H92+E93*H93+E94*H94+E95*H95+E96*H96+E97*H97+E98*H98+E99*H99)/H90</f>
        <v>7.3316057079712902</v>
      </c>
      <c r="F90" s="15">
        <f>+(F91*H91+F92*H92+F93*H93+F94*H94++F95*H95+F96*H96+F97*H97+F98*H98+F99*H99)/H90</f>
        <v>7.3375212283866267</v>
      </c>
      <c r="G90" s="6">
        <f t="shared" ref="G90:H90" si="17">SUM(G91:G99)</f>
        <v>247256</v>
      </c>
      <c r="H90" s="6">
        <f t="shared" si="17"/>
        <v>289122149.23999995</v>
      </c>
      <c r="I90" s="19">
        <f t="shared" si="13"/>
        <v>85.260689655172413</v>
      </c>
      <c r="M90" s="3"/>
    </row>
    <row r="91" spans="1:39">
      <c r="B91" s="1">
        <v>43951</v>
      </c>
      <c r="C91" s="1">
        <v>46388</v>
      </c>
      <c r="D91" s="2">
        <v>50000</v>
      </c>
      <c r="E91">
        <v>7.2849000000000004</v>
      </c>
      <c r="F91">
        <v>7.2899000000000003</v>
      </c>
      <c r="G91" s="2">
        <v>50000</v>
      </c>
      <c r="H91" s="2">
        <v>58471625.039999999</v>
      </c>
      <c r="I91" s="17">
        <f t="shared" si="13"/>
        <v>100</v>
      </c>
    </row>
    <row r="92" spans="1:39">
      <c r="B92" s="1">
        <v>43951</v>
      </c>
      <c r="C92" s="1">
        <v>46388</v>
      </c>
      <c r="D92" s="2">
        <v>10000</v>
      </c>
      <c r="E92">
        <v>7.2849000000000004</v>
      </c>
      <c r="F92">
        <v>7.2849000000000004</v>
      </c>
      <c r="G92" s="2">
        <v>4285</v>
      </c>
      <c r="H92" s="2">
        <v>5012437.3499999996</v>
      </c>
      <c r="I92" s="17">
        <f t="shared" si="13"/>
        <v>42.85</v>
      </c>
    </row>
    <row r="93" spans="1:39">
      <c r="B93" s="1">
        <v>43958</v>
      </c>
      <c r="C93" s="1">
        <v>46388</v>
      </c>
      <c r="D93" s="2">
        <v>50000</v>
      </c>
      <c r="E93">
        <v>7.3129</v>
      </c>
      <c r="F93">
        <v>7.3198999999999996</v>
      </c>
      <c r="G93" s="2">
        <v>50000</v>
      </c>
      <c r="H93" s="2">
        <v>58460626.049999997</v>
      </c>
      <c r="I93" s="17">
        <f t="shared" si="13"/>
        <v>100</v>
      </c>
    </row>
    <row r="94" spans="1:39">
      <c r="B94" s="1">
        <v>43958</v>
      </c>
      <c r="C94" s="1">
        <v>46388</v>
      </c>
      <c r="D94" s="2">
        <v>10000</v>
      </c>
      <c r="E94">
        <v>7.3129</v>
      </c>
      <c r="F94">
        <v>7.3129</v>
      </c>
      <c r="G94" s="2">
        <v>9994</v>
      </c>
      <c r="H94" s="2">
        <v>11688430.960000001</v>
      </c>
      <c r="I94" s="17">
        <f t="shared" si="13"/>
        <v>99.94</v>
      </c>
    </row>
    <row r="95" spans="1:39">
      <c r="B95" s="1">
        <v>43965</v>
      </c>
      <c r="C95" s="1">
        <v>46388</v>
      </c>
      <c r="D95" s="2">
        <v>50000</v>
      </c>
      <c r="E95">
        <v>7.8198999999999996</v>
      </c>
      <c r="F95">
        <v>7.8198999999999996</v>
      </c>
      <c r="G95" s="2">
        <v>50000</v>
      </c>
      <c r="H95" s="2">
        <v>57188200.049999997</v>
      </c>
      <c r="I95" s="17">
        <f t="shared" si="13"/>
        <v>100</v>
      </c>
    </row>
    <row r="96" spans="1:39">
      <c r="B96" s="1">
        <v>43965</v>
      </c>
      <c r="C96" s="1">
        <v>46388</v>
      </c>
      <c r="D96" s="2">
        <v>10000</v>
      </c>
      <c r="E96">
        <v>7.8198999999999996</v>
      </c>
      <c r="F96">
        <v>7.8198999999999996</v>
      </c>
      <c r="G96" s="2">
        <v>9328</v>
      </c>
      <c r="H96" s="2">
        <v>10672258.67</v>
      </c>
      <c r="I96" s="17">
        <f t="shared" si="13"/>
        <v>93.28</v>
      </c>
    </row>
    <row r="97" spans="2:13">
      <c r="B97" s="1">
        <v>43972</v>
      </c>
      <c r="C97" s="1">
        <v>46388</v>
      </c>
      <c r="D97" s="2">
        <v>50000</v>
      </c>
      <c r="E97">
        <v>7.0944000000000003</v>
      </c>
      <c r="F97">
        <v>7.1098999999999997</v>
      </c>
      <c r="G97" s="2">
        <v>50000</v>
      </c>
      <c r="H97" s="2">
        <v>59220634.009999998</v>
      </c>
      <c r="I97" s="17">
        <f t="shared" si="13"/>
        <v>100</v>
      </c>
    </row>
    <row r="98" spans="2:13">
      <c r="B98" s="1">
        <v>43972</v>
      </c>
      <c r="C98" s="1">
        <v>46388</v>
      </c>
      <c r="D98" s="2">
        <v>10000</v>
      </c>
      <c r="E98">
        <v>7.0944000000000003</v>
      </c>
      <c r="F98">
        <v>7.0944000000000003</v>
      </c>
      <c r="G98" s="2">
        <v>8649</v>
      </c>
      <c r="H98" s="2">
        <v>10246808.779999999</v>
      </c>
      <c r="I98" s="17">
        <f t="shared" si="13"/>
        <v>86.49</v>
      </c>
      <c r="M98" s="3"/>
    </row>
    <row r="99" spans="2:13">
      <c r="B99" s="1">
        <v>43979</v>
      </c>
      <c r="C99" s="1">
        <v>46388</v>
      </c>
      <c r="D99" s="2">
        <v>50000</v>
      </c>
      <c r="E99">
        <v>6.6498999999999997</v>
      </c>
      <c r="F99">
        <v>6.6548999999999996</v>
      </c>
      <c r="G99" s="2">
        <v>15000</v>
      </c>
      <c r="H99" s="2">
        <v>18161128.329999998</v>
      </c>
      <c r="I99" s="17">
        <f t="shared" si="13"/>
        <v>30</v>
      </c>
    </row>
    <row r="100" spans="2:13">
      <c r="B100" s="1"/>
      <c r="C100" s="1"/>
      <c r="D100" s="2"/>
      <c r="G100" s="2"/>
      <c r="H100" s="2"/>
      <c r="I100" s="17"/>
    </row>
    <row r="101" spans="2:13">
      <c r="B101" s="5"/>
      <c r="C101" s="5"/>
      <c r="D101" s="6">
        <f>SUM(D102:D110)</f>
        <v>290000</v>
      </c>
      <c r="E101" s="15">
        <f>+(E102*H102+E103*H103+E104*H104+E105*H105+E106*H106+E107*H107+E108*H108+E109*H109+E110*H110)/H101</f>
        <v>7.9509419423399823</v>
      </c>
      <c r="F101" s="15">
        <f>+(F102*H102+F103*H103+F104*H104+F105*H105+F106*H106+F107*H107+F108*H108+F109*H109+F110*H110)/H101</f>
        <v>7.9599776912499314</v>
      </c>
      <c r="G101" s="6">
        <f t="shared" ref="G101:H101" si="18">SUM(G102:G110)</f>
        <v>267878</v>
      </c>
      <c r="H101" s="6">
        <f t="shared" si="18"/>
        <v>315438369.01000005</v>
      </c>
      <c r="I101" s="19">
        <f t="shared" si="13"/>
        <v>92.371724137931039</v>
      </c>
    </row>
    <row r="102" spans="2:13">
      <c r="B102" s="1">
        <v>43951</v>
      </c>
      <c r="C102" s="1">
        <v>47849</v>
      </c>
      <c r="D102" s="2">
        <v>50000</v>
      </c>
      <c r="E102">
        <v>7.8548999999999998</v>
      </c>
      <c r="F102">
        <v>7.8849</v>
      </c>
      <c r="G102" s="2">
        <v>50000</v>
      </c>
      <c r="H102" s="2">
        <v>59093650.039999999</v>
      </c>
      <c r="I102" s="17">
        <f t="shared" si="13"/>
        <v>100</v>
      </c>
      <c r="M102" s="3"/>
    </row>
    <row r="103" spans="2:13">
      <c r="B103" s="1">
        <v>43951</v>
      </c>
      <c r="C103" s="1">
        <v>47849</v>
      </c>
      <c r="D103" s="2">
        <v>10000</v>
      </c>
      <c r="E103">
        <v>7.8548999999999998</v>
      </c>
      <c r="F103">
        <v>7.8548999999999998</v>
      </c>
      <c r="G103" s="2">
        <v>2571</v>
      </c>
      <c r="H103" s="2">
        <v>3039517.05</v>
      </c>
      <c r="I103" s="17">
        <f t="shared" si="13"/>
        <v>25.71</v>
      </c>
    </row>
    <row r="104" spans="2:13">
      <c r="B104" s="1">
        <v>43958</v>
      </c>
      <c r="C104" s="1">
        <v>47849</v>
      </c>
      <c r="D104" s="2">
        <v>50000</v>
      </c>
      <c r="E104">
        <v>7.97</v>
      </c>
      <c r="F104">
        <v>7.97</v>
      </c>
      <c r="G104" s="2">
        <v>50000</v>
      </c>
      <c r="H104" s="2">
        <v>58731376.149999999</v>
      </c>
      <c r="I104" s="17">
        <f t="shared" si="13"/>
        <v>100</v>
      </c>
    </row>
    <row r="105" spans="2:13">
      <c r="B105" s="1">
        <v>43958</v>
      </c>
      <c r="C105" s="1">
        <v>47849</v>
      </c>
      <c r="D105" s="2">
        <v>10000</v>
      </c>
      <c r="E105">
        <v>7.97</v>
      </c>
      <c r="F105">
        <v>7.97</v>
      </c>
      <c r="G105" s="2">
        <v>7330</v>
      </c>
      <c r="H105" s="2">
        <v>8612640.1099999994</v>
      </c>
      <c r="I105" s="17">
        <f t="shared" si="13"/>
        <v>73.3</v>
      </c>
    </row>
    <row r="106" spans="2:13">
      <c r="B106" s="1">
        <v>43965</v>
      </c>
      <c r="C106" s="1">
        <v>47849</v>
      </c>
      <c r="D106" s="2">
        <v>50000</v>
      </c>
      <c r="E106">
        <v>8.6097999999999999</v>
      </c>
      <c r="F106">
        <v>8.61</v>
      </c>
      <c r="G106" s="2">
        <v>50000</v>
      </c>
      <c r="H106" s="2">
        <v>56496401.140000001</v>
      </c>
      <c r="I106" s="17">
        <f t="shared" si="13"/>
        <v>100</v>
      </c>
    </row>
    <row r="107" spans="2:13">
      <c r="B107" s="1">
        <v>43965</v>
      </c>
      <c r="C107" s="1">
        <v>47849</v>
      </c>
      <c r="D107" s="2">
        <v>10000</v>
      </c>
      <c r="E107">
        <v>8.6097999999999999</v>
      </c>
      <c r="F107">
        <v>8.6097999999999999</v>
      </c>
      <c r="G107" s="2">
        <v>9328</v>
      </c>
      <c r="H107" s="2">
        <v>10543476.109999999</v>
      </c>
      <c r="I107" s="17">
        <f t="shared" si="13"/>
        <v>93.28</v>
      </c>
    </row>
    <row r="108" spans="2:13">
      <c r="B108" s="1">
        <v>43972</v>
      </c>
      <c r="C108" s="1">
        <v>47849</v>
      </c>
      <c r="D108" s="2">
        <v>50000</v>
      </c>
      <c r="E108">
        <v>7.8266999999999998</v>
      </c>
      <c r="F108">
        <v>7.84</v>
      </c>
      <c r="G108" s="2">
        <v>50000</v>
      </c>
      <c r="H108" s="2">
        <v>59449188.539999999</v>
      </c>
      <c r="I108" s="17">
        <f t="shared" si="13"/>
        <v>100</v>
      </c>
    </row>
    <row r="109" spans="2:13">
      <c r="B109" s="1">
        <v>43972</v>
      </c>
      <c r="C109" s="1">
        <v>47849</v>
      </c>
      <c r="D109" s="2">
        <v>10000</v>
      </c>
      <c r="E109">
        <v>7.8266999999999998</v>
      </c>
      <c r="F109">
        <v>7.8266999999999998</v>
      </c>
      <c r="G109" s="2">
        <v>8649</v>
      </c>
      <c r="H109" s="2">
        <v>10286600.24</v>
      </c>
      <c r="I109" s="17">
        <f t="shared" si="13"/>
        <v>86.49</v>
      </c>
    </row>
    <row r="110" spans="2:13">
      <c r="B110" s="1">
        <v>43979</v>
      </c>
      <c r="C110" s="1">
        <v>47849</v>
      </c>
      <c r="D110" s="2">
        <v>50000</v>
      </c>
      <c r="E110">
        <v>7.3243</v>
      </c>
      <c r="F110">
        <v>7.3299000000000003</v>
      </c>
      <c r="G110" s="2">
        <v>40000</v>
      </c>
      <c r="H110" s="2">
        <v>49185519.630000003</v>
      </c>
      <c r="I110" s="17">
        <f t="shared" si="13"/>
        <v>80</v>
      </c>
    </row>
    <row r="111" spans="2:13">
      <c r="B111" s="1"/>
      <c r="C111" s="1"/>
      <c r="D111" s="2"/>
      <c r="G111" s="2"/>
      <c r="H111" s="2"/>
      <c r="I111" s="17"/>
      <c r="M111" s="3"/>
    </row>
    <row r="112" spans="2:13">
      <c r="B112" s="12"/>
      <c r="C112" s="12"/>
      <c r="D112" s="14">
        <f>+D5+D30+D66+D89</f>
        <v>60010040</v>
      </c>
      <c r="E112" s="16"/>
      <c r="F112" s="16"/>
      <c r="G112" s="14">
        <f t="shared" ref="G112:H112" si="19">+G5+G30+G66+G89</f>
        <v>49743427</v>
      </c>
      <c r="H112" s="14">
        <f t="shared" si="19"/>
        <v>84484623532.949982</v>
      </c>
      <c r="I112" s="18">
        <f t="shared" si="13"/>
        <v>82.891841098589509</v>
      </c>
      <c r="M112" s="3"/>
    </row>
    <row r="113" spans="2:13">
      <c r="B113" s="1"/>
      <c r="C113" s="1"/>
      <c r="D113" s="2"/>
      <c r="G113" s="2"/>
      <c r="H113" s="2"/>
      <c r="M113" s="3"/>
    </row>
    <row r="114" spans="2:13">
      <c r="B114" s="1"/>
      <c r="C114" s="1"/>
      <c r="D114" s="2"/>
      <c r="G114" s="2"/>
      <c r="H114" s="2"/>
      <c r="M114" s="3"/>
    </row>
    <row r="115" spans="2:13">
      <c r="B115" s="1"/>
      <c r="C115" s="1"/>
      <c r="D115" s="2"/>
      <c r="G115" s="2"/>
      <c r="H115" s="2"/>
      <c r="M115" s="3"/>
    </row>
    <row r="116" spans="2:13">
      <c r="B116" s="1"/>
      <c r="C116" s="1"/>
      <c r="D116" s="2"/>
      <c r="G116" s="2"/>
      <c r="H116" s="2"/>
      <c r="M116" s="3"/>
    </row>
    <row r="117" spans="2:13">
      <c r="H117" s="2"/>
    </row>
    <row r="118" spans="2:13">
      <c r="H118" s="2"/>
      <c r="M118" s="3"/>
    </row>
    <row r="119" spans="2:13">
      <c r="H119" s="2"/>
    </row>
    <row r="120" spans="2:13">
      <c r="H120" s="2"/>
    </row>
    <row r="121" spans="2:13">
      <c r="H121" s="2"/>
    </row>
    <row r="122" spans="2:13">
      <c r="H122" s="2"/>
    </row>
    <row r="123" spans="2:13">
      <c r="H123" s="2"/>
    </row>
    <row r="124" spans="2:13">
      <c r="H124" s="2"/>
    </row>
    <row r="125" spans="2:13">
      <c r="H125" s="2"/>
    </row>
    <row r="126" spans="2:13">
      <c r="H126" s="2"/>
    </row>
    <row r="127" spans="2:13">
      <c r="H127" s="2"/>
    </row>
    <row r="128" spans="2:13">
      <c r="H128" s="2"/>
    </row>
    <row r="129" spans="8:8">
      <c r="H129" s="2"/>
    </row>
    <row r="130" spans="8:8">
      <c r="H130" s="2"/>
    </row>
    <row r="131" spans="8:8">
      <c r="H131" s="2"/>
    </row>
    <row r="132" spans="8:8">
      <c r="H132" s="2"/>
    </row>
    <row r="133" spans="8:8">
      <c r="H133" s="2"/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40"/>
  <dimension ref="B1:J115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5703125" style="83" bestFit="1" customWidth="1"/>
    <col min="5" max="5" width="13.85546875" style="82" bestFit="1" customWidth="1"/>
    <col min="6" max="6" width="12.140625" style="82" bestFit="1" customWidth="1"/>
    <col min="7" max="7" width="13.85546875" style="82" bestFit="1" customWidth="1"/>
    <col min="8" max="8" width="13" style="82" bestFit="1" customWidth="1"/>
    <col min="9" max="9" width="17.7109375" style="82" bestFit="1" customWidth="1"/>
    <col min="10" max="10" width="17.85546875" style="82" bestFit="1" customWidth="1"/>
    <col min="11" max="16384" width="9.140625" style="82"/>
  </cols>
  <sheetData>
    <row r="1" spans="2:10">
      <c r="B1" s="81" t="s">
        <v>54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4" spans="2:10">
      <c r="B4" s="196"/>
    </row>
    <row r="5" spans="2:10">
      <c r="B5" s="187" t="s">
        <v>9</v>
      </c>
      <c r="C5" s="192" t="s">
        <v>30</v>
      </c>
      <c r="D5" s="192" t="s">
        <v>30</v>
      </c>
      <c r="E5" s="188">
        <v>3487500</v>
      </c>
      <c r="F5" s="198" t="s">
        <v>30</v>
      </c>
      <c r="G5" s="198" t="s">
        <v>30</v>
      </c>
      <c r="H5" s="188">
        <v>1561431</v>
      </c>
      <c r="I5" s="188">
        <v>20469669027.529999</v>
      </c>
      <c r="J5" s="189">
        <v>44.772215053763439</v>
      </c>
    </row>
    <row r="6" spans="2:10">
      <c r="B6" s="193" t="s">
        <v>30</v>
      </c>
      <c r="C6" s="194" t="s">
        <v>30</v>
      </c>
      <c r="D6" s="193">
        <v>46082</v>
      </c>
      <c r="E6" s="190">
        <v>1605675</v>
      </c>
      <c r="F6" s="191">
        <v>9.8612802594413421E-2</v>
      </c>
      <c r="G6" s="191">
        <v>9.8612802594413421E-2</v>
      </c>
      <c r="H6" s="190">
        <v>222764</v>
      </c>
      <c r="I6" s="190">
        <v>2939846322.9899998</v>
      </c>
      <c r="J6" s="191">
        <v>13.873542279726594</v>
      </c>
    </row>
    <row r="7" spans="2:10">
      <c r="B7" s="161">
        <v>45048</v>
      </c>
      <c r="C7" s="195">
        <v>45049</v>
      </c>
      <c r="D7" s="161">
        <v>46082</v>
      </c>
      <c r="E7" s="125">
        <v>167875</v>
      </c>
      <c r="F7" s="171">
        <v>0.1221</v>
      </c>
      <c r="G7" s="171">
        <v>0.1221</v>
      </c>
      <c r="H7" s="125">
        <v>81634</v>
      </c>
      <c r="I7" s="125">
        <v>1071084647.15</v>
      </c>
      <c r="J7" s="126">
        <v>48.627848101265826</v>
      </c>
    </row>
    <row r="8" spans="2:10">
      <c r="B8" s="161">
        <v>45055</v>
      </c>
      <c r="C8" s="195">
        <v>45056</v>
      </c>
      <c r="D8" s="161">
        <v>46082</v>
      </c>
      <c r="E8" s="125">
        <v>300000</v>
      </c>
      <c r="F8" s="171">
        <v>0</v>
      </c>
      <c r="G8" s="171">
        <v>0</v>
      </c>
      <c r="H8" s="125">
        <v>0</v>
      </c>
      <c r="I8" s="125">
        <v>0</v>
      </c>
      <c r="J8" s="126">
        <v>0</v>
      </c>
    </row>
    <row r="9" spans="2:10">
      <c r="B9" s="161">
        <v>45062</v>
      </c>
      <c r="C9" s="195">
        <v>45063</v>
      </c>
      <c r="D9" s="161">
        <v>46082</v>
      </c>
      <c r="E9" s="125">
        <v>509375</v>
      </c>
      <c r="F9" s="171">
        <v>9.0999999999999998E-2</v>
      </c>
      <c r="G9" s="171">
        <v>9.0999999999999998E-2</v>
      </c>
      <c r="H9" s="125">
        <v>39825</v>
      </c>
      <c r="I9" s="125">
        <v>525667226.69000006</v>
      </c>
      <c r="J9" s="126">
        <v>7.8184049079754594</v>
      </c>
    </row>
    <row r="10" spans="2:10">
      <c r="B10" s="161">
        <v>45069</v>
      </c>
      <c r="C10" s="195">
        <v>45070</v>
      </c>
      <c r="D10" s="161">
        <v>46082</v>
      </c>
      <c r="E10" s="125">
        <v>312175</v>
      </c>
      <c r="F10" s="171">
        <v>8.8000000000000009E-2</v>
      </c>
      <c r="G10" s="171">
        <v>8.8000000000000009E-2</v>
      </c>
      <c r="H10" s="125">
        <v>36305</v>
      </c>
      <c r="I10" s="125">
        <v>480472016.13999999</v>
      </c>
      <c r="J10" s="126">
        <v>11.629694882677985</v>
      </c>
    </row>
    <row r="11" spans="2:10">
      <c r="B11" s="161">
        <v>45076</v>
      </c>
      <c r="C11" s="195">
        <v>45077</v>
      </c>
      <c r="D11" s="162">
        <v>46082</v>
      </c>
      <c r="E11" s="125">
        <v>316250</v>
      </c>
      <c r="F11" s="171">
        <v>0.08</v>
      </c>
      <c r="G11" s="171">
        <v>0.08</v>
      </c>
      <c r="H11" s="125">
        <v>65000</v>
      </c>
      <c r="I11" s="125">
        <v>862622433.00999999</v>
      </c>
      <c r="J11" s="126">
        <v>20.553359683794469</v>
      </c>
    </row>
    <row r="12" spans="2:10">
      <c r="B12" s="161" t="s">
        <v>30</v>
      </c>
      <c r="C12" s="163" t="s">
        <v>30</v>
      </c>
      <c r="D12" s="163" t="s">
        <v>30</v>
      </c>
      <c r="E12" s="125" t="s">
        <v>30</v>
      </c>
      <c r="F12" s="171" t="s">
        <v>30</v>
      </c>
      <c r="G12" s="171" t="s">
        <v>30</v>
      </c>
      <c r="H12" s="125" t="s">
        <v>30</v>
      </c>
      <c r="I12" s="125" t="s">
        <v>30</v>
      </c>
      <c r="J12" s="126" t="s">
        <v>30</v>
      </c>
    </row>
    <row r="13" spans="2:10">
      <c r="B13" s="193" t="s">
        <v>30</v>
      </c>
      <c r="C13" s="194" t="s">
        <v>30</v>
      </c>
      <c r="D13" s="193">
        <v>47178</v>
      </c>
      <c r="E13" s="190">
        <v>1881825</v>
      </c>
      <c r="F13" s="191">
        <v>0.18735796768830465</v>
      </c>
      <c r="G13" s="191">
        <v>0.18735796768830465</v>
      </c>
      <c r="H13" s="190">
        <v>1338667</v>
      </c>
      <c r="I13" s="190">
        <v>17529822704.540001</v>
      </c>
      <c r="J13" s="191">
        <v>71.136635978372055</v>
      </c>
    </row>
    <row r="14" spans="2:10">
      <c r="B14" s="161">
        <v>45048</v>
      </c>
      <c r="C14" s="195">
        <v>45049</v>
      </c>
      <c r="D14" s="161">
        <v>47178</v>
      </c>
      <c r="E14" s="125">
        <v>169625</v>
      </c>
      <c r="F14" s="171">
        <v>0.214</v>
      </c>
      <c r="G14" s="171">
        <v>0.214</v>
      </c>
      <c r="H14" s="125">
        <v>78500</v>
      </c>
      <c r="I14" s="125">
        <v>1020770520.17</v>
      </c>
      <c r="J14" s="126">
        <v>46.278555637435517</v>
      </c>
    </row>
    <row r="15" spans="2:10">
      <c r="B15" s="161">
        <v>45055</v>
      </c>
      <c r="C15" s="195">
        <v>45056</v>
      </c>
      <c r="D15" s="161">
        <v>47178</v>
      </c>
      <c r="E15" s="125">
        <v>375000</v>
      </c>
      <c r="F15" s="171">
        <v>0.19500000000000003</v>
      </c>
      <c r="G15" s="171">
        <v>0.19500000000000003</v>
      </c>
      <c r="H15" s="125">
        <v>356901</v>
      </c>
      <c r="I15" s="125">
        <v>4658049279.1599998</v>
      </c>
      <c r="J15" s="126">
        <v>95.173600000000008</v>
      </c>
    </row>
    <row r="16" spans="2:10">
      <c r="B16" s="161">
        <v>45062</v>
      </c>
      <c r="C16" s="195">
        <v>45063</v>
      </c>
      <c r="D16" s="161">
        <v>47178</v>
      </c>
      <c r="E16" s="125">
        <v>615625</v>
      </c>
      <c r="F16" s="171">
        <v>0.17699999999999999</v>
      </c>
      <c r="G16" s="171">
        <v>0.17699999999999999</v>
      </c>
      <c r="H16" s="125">
        <v>462500</v>
      </c>
      <c r="I16" s="125">
        <v>6058117579.7799997</v>
      </c>
      <c r="J16" s="126">
        <v>75.126903553299499</v>
      </c>
    </row>
    <row r="17" spans="2:10">
      <c r="B17" s="161">
        <v>45069</v>
      </c>
      <c r="C17" s="195">
        <v>45070</v>
      </c>
      <c r="D17" s="161">
        <v>47178</v>
      </c>
      <c r="E17" s="125">
        <v>362825</v>
      </c>
      <c r="F17" s="171">
        <v>0.193</v>
      </c>
      <c r="G17" s="171">
        <v>0.193</v>
      </c>
      <c r="H17" s="125">
        <v>203966</v>
      </c>
      <c r="I17" s="125">
        <v>2676102056.5999999</v>
      </c>
      <c r="J17" s="126">
        <v>56.216082133259839</v>
      </c>
    </row>
    <row r="18" spans="2:10">
      <c r="B18" s="161">
        <v>45076</v>
      </c>
      <c r="C18" s="195">
        <v>45077</v>
      </c>
      <c r="D18" s="162">
        <v>47178</v>
      </c>
      <c r="E18" s="125">
        <v>358750</v>
      </c>
      <c r="F18" s="171">
        <v>0.1825</v>
      </c>
      <c r="G18" s="171">
        <v>0.1825</v>
      </c>
      <c r="H18" s="125">
        <v>236800</v>
      </c>
      <c r="I18" s="125">
        <v>3116783268.8299999</v>
      </c>
      <c r="J18" s="126">
        <v>66.00696864111498</v>
      </c>
    </row>
    <row r="19" spans="2:10">
      <c r="B19" s="161" t="s">
        <v>30</v>
      </c>
      <c r="C19" s="163" t="s">
        <v>30</v>
      </c>
      <c r="D19" s="163" t="s">
        <v>30</v>
      </c>
      <c r="E19" s="125" t="s">
        <v>30</v>
      </c>
      <c r="F19" s="171" t="s">
        <v>30</v>
      </c>
      <c r="G19" s="171" t="s">
        <v>30</v>
      </c>
      <c r="H19" s="125" t="s">
        <v>30</v>
      </c>
      <c r="I19" s="125" t="s">
        <v>30</v>
      </c>
      <c r="J19" s="126" t="s">
        <v>30</v>
      </c>
    </row>
    <row r="20" spans="2:10">
      <c r="B20" s="187" t="s">
        <v>10</v>
      </c>
      <c r="C20" s="192" t="s">
        <v>30</v>
      </c>
      <c r="D20" s="192" t="s">
        <v>30</v>
      </c>
      <c r="E20" s="188">
        <v>85500000</v>
      </c>
      <c r="F20" s="198" t="s">
        <v>30</v>
      </c>
      <c r="G20" s="198" t="s">
        <v>30</v>
      </c>
      <c r="H20" s="188">
        <v>77170638</v>
      </c>
      <c r="I20" s="188">
        <v>58886255147.620003</v>
      </c>
      <c r="J20" s="189">
        <v>90.258056140350874</v>
      </c>
    </row>
    <row r="21" spans="2:10">
      <c r="B21" s="193" t="s">
        <v>30</v>
      </c>
      <c r="C21" s="194" t="s">
        <v>30</v>
      </c>
      <c r="D21" s="193">
        <v>45383</v>
      </c>
      <c r="E21" s="190">
        <v>2750000</v>
      </c>
      <c r="F21" s="191">
        <v>12.809753948552062</v>
      </c>
      <c r="G21" s="191">
        <v>12.810248821402924</v>
      </c>
      <c r="H21" s="190">
        <v>2226000</v>
      </c>
      <c r="I21" s="190">
        <v>2008076806.6299999</v>
      </c>
      <c r="J21" s="191">
        <v>80.945454545454538</v>
      </c>
    </row>
    <row r="22" spans="2:10">
      <c r="B22" s="161">
        <v>45043</v>
      </c>
      <c r="C22" s="195">
        <v>45048</v>
      </c>
      <c r="D22" s="161">
        <v>45383</v>
      </c>
      <c r="E22" s="125">
        <v>250000</v>
      </c>
      <c r="F22" s="171">
        <v>12.8566</v>
      </c>
      <c r="G22" s="171">
        <v>12.8566</v>
      </c>
      <c r="H22" s="125">
        <v>0</v>
      </c>
      <c r="I22" s="125">
        <v>0</v>
      </c>
      <c r="J22" s="126">
        <v>0</v>
      </c>
    </row>
    <row r="23" spans="2:10">
      <c r="B23" s="161">
        <v>45057</v>
      </c>
      <c r="C23" s="195">
        <v>45058</v>
      </c>
      <c r="D23" s="161">
        <v>45383</v>
      </c>
      <c r="E23" s="125">
        <v>1000000</v>
      </c>
      <c r="F23" s="171">
        <v>12.8674</v>
      </c>
      <c r="G23" s="171">
        <v>12.867599999999999</v>
      </c>
      <c r="H23" s="125">
        <v>1000000</v>
      </c>
      <c r="I23" s="125">
        <v>899286587.22000003</v>
      </c>
      <c r="J23" s="126">
        <v>100</v>
      </c>
    </row>
    <row r="24" spans="2:10">
      <c r="B24" s="161">
        <v>45057</v>
      </c>
      <c r="C24" s="195">
        <v>45061</v>
      </c>
      <c r="D24" s="161">
        <v>45383</v>
      </c>
      <c r="E24" s="125">
        <v>250000</v>
      </c>
      <c r="F24" s="171">
        <v>12.8674</v>
      </c>
      <c r="G24" s="171">
        <v>12.8674</v>
      </c>
      <c r="H24" s="125">
        <v>0</v>
      </c>
      <c r="I24" s="125">
        <v>0</v>
      </c>
      <c r="J24" s="126">
        <v>0</v>
      </c>
    </row>
    <row r="25" spans="2:10">
      <c r="B25" s="161">
        <v>45071</v>
      </c>
      <c r="C25" s="195">
        <v>45072</v>
      </c>
      <c r="D25" s="161">
        <v>45383</v>
      </c>
      <c r="E25" s="125">
        <v>1000000</v>
      </c>
      <c r="F25" s="171">
        <v>12.763</v>
      </c>
      <c r="G25" s="171">
        <v>12.7639</v>
      </c>
      <c r="H25" s="125">
        <v>1000000</v>
      </c>
      <c r="I25" s="125">
        <v>904317085.11000001</v>
      </c>
      <c r="J25" s="126">
        <v>100</v>
      </c>
    </row>
    <row r="26" spans="2:10">
      <c r="B26" s="161">
        <v>45071</v>
      </c>
      <c r="C26" s="195">
        <v>45075</v>
      </c>
      <c r="D26" s="162">
        <v>45383</v>
      </c>
      <c r="E26" s="125">
        <v>250000</v>
      </c>
      <c r="F26" s="171">
        <v>12.763</v>
      </c>
      <c r="G26" s="171">
        <v>12.763</v>
      </c>
      <c r="H26" s="125">
        <v>226000</v>
      </c>
      <c r="I26" s="125">
        <v>204473134.30000001</v>
      </c>
      <c r="J26" s="126">
        <v>90.4</v>
      </c>
    </row>
    <row r="27" spans="2:10">
      <c r="B27" s="161" t="s">
        <v>30</v>
      </c>
      <c r="C27" s="163" t="s">
        <v>30</v>
      </c>
      <c r="D27" s="163" t="s">
        <v>30</v>
      </c>
      <c r="E27" s="125" t="s">
        <v>30</v>
      </c>
      <c r="F27" s="171" t="s">
        <v>30</v>
      </c>
      <c r="G27" s="171" t="s">
        <v>30</v>
      </c>
      <c r="H27" s="125" t="s">
        <v>30</v>
      </c>
      <c r="I27" s="125" t="s">
        <v>30</v>
      </c>
      <c r="J27" s="126" t="s">
        <v>30</v>
      </c>
    </row>
    <row r="28" spans="2:10">
      <c r="B28" s="193" t="s">
        <v>30</v>
      </c>
      <c r="C28" s="194" t="s">
        <v>30</v>
      </c>
      <c r="D28" s="193">
        <v>45200</v>
      </c>
      <c r="E28" s="190">
        <v>2500000</v>
      </c>
      <c r="F28" s="191">
        <v>13.508906583008319</v>
      </c>
      <c r="G28" s="191">
        <v>13.512307313111652</v>
      </c>
      <c r="H28" s="190">
        <v>2000000</v>
      </c>
      <c r="I28" s="190">
        <v>1902891859.1100001</v>
      </c>
      <c r="J28" s="191">
        <v>80</v>
      </c>
    </row>
    <row r="29" spans="2:10">
      <c r="B29" s="161">
        <v>45050</v>
      </c>
      <c r="C29" s="195">
        <v>45051</v>
      </c>
      <c r="D29" s="161">
        <v>45200</v>
      </c>
      <c r="E29" s="125">
        <v>1000000</v>
      </c>
      <c r="F29" s="171">
        <v>13.4856</v>
      </c>
      <c r="G29" s="171">
        <v>13.4887</v>
      </c>
      <c r="H29" s="125">
        <v>1000000</v>
      </c>
      <c r="I29" s="125">
        <v>949130416.74000001</v>
      </c>
      <c r="J29" s="126">
        <v>100</v>
      </c>
    </row>
    <row r="30" spans="2:10">
      <c r="B30" s="161">
        <v>45050</v>
      </c>
      <c r="C30" s="195">
        <v>45054</v>
      </c>
      <c r="D30" s="161">
        <v>45200</v>
      </c>
      <c r="E30" s="125">
        <v>250000</v>
      </c>
      <c r="F30" s="171">
        <v>13.4856</v>
      </c>
      <c r="G30" s="171">
        <v>13.4856</v>
      </c>
      <c r="H30" s="125">
        <v>0</v>
      </c>
      <c r="I30" s="125">
        <v>0</v>
      </c>
      <c r="J30" s="126">
        <v>0</v>
      </c>
    </row>
    <row r="31" spans="2:10">
      <c r="B31" s="161">
        <v>45064</v>
      </c>
      <c r="C31" s="195">
        <v>45065</v>
      </c>
      <c r="D31" s="161">
        <v>45200</v>
      </c>
      <c r="E31" s="125">
        <v>1000000</v>
      </c>
      <c r="F31" s="171">
        <v>13.5321</v>
      </c>
      <c r="G31" s="171">
        <v>13.5358</v>
      </c>
      <c r="H31" s="125">
        <v>1000000</v>
      </c>
      <c r="I31" s="125">
        <v>953761442.37</v>
      </c>
      <c r="J31" s="126">
        <v>100</v>
      </c>
    </row>
    <row r="32" spans="2:10">
      <c r="B32" s="161">
        <v>45064</v>
      </c>
      <c r="C32" s="195">
        <v>45068</v>
      </c>
      <c r="D32" s="162">
        <v>45200</v>
      </c>
      <c r="E32" s="125">
        <v>250000</v>
      </c>
      <c r="F32" s="171">
        <v>13.5321</v>
      </c>
      <c r="G32" s="171">
        <v>13.5321</v>
      </c>
      <c r="H32" s="125">
        <v>0</v>
      </c>
      <c r="I32" s="125">
        <v>0</v>
      </c>
      <c r="J32" s="126">
        <v>0</v>
      </c>
    </row>
    <row r="33" spans="2:10">
      <c r="B33" s="161" t="s">
        <v>30</v>
      </c>
      <c r="C33" s="163" t="s">
        <v>30</v>
      </c>
      <c r="D33" s="163" t="s">
        <v>30</v>
      </c>
      <c r="E33" s="125" t="s">
        <v>30</v>
      </c>
      <c r="F33" s="171" t="s">
        <v>30</v>
      </c>
      <c r="G33" s="171" t="s">
        <v>30</v>
      </c>
      <c r="H33" s="125" t="s">
        <v>30</v>
      </c>
      <c r="I33" s="125" t="s">
        <v>30</v>
      </c>
      <c r="J33" s="126" t="s">
        <v>30</v>
      </c>
    </row>
    <row r="34" spans="2:10">
      <c r="B34" s="193" t="s">
        <v>30</v>
      </c>
      <c r="C34" s="194" t="s">
        <v>30</v>
      </c>
      <c r="D34" s="193">
        <v>45748</v>
      </c>
      <c r="E34" s="190">
        <v>31500000</v>
      </c>
      <c r="F34" s="191">
        <v>11.538390593078594</v>
      </c>
      <c r="G34" s="191">
        <v>11.541260829580182</v>
      </c>
      <c r="H34" s="190">
        <v>28979631</v>
      </c>
      <c r="I34" s="190">
        <v>23621310175.290005</v>
      </c>
      <c r="J34" s="191">
        <v>91.998828571428575</v>
      </c>
    </row>
    <row r="35" spans="2:10">
      <c r="B35" s="161">
        <v>45043</v>
      </c>
      <c r="C35" s="195">
        <v>45048</v>
      </c>
      <c r="D35" s="161">
        <v>45748</v>
      </c>
      <c r="E35" s="125">
        <v>1500000</v>
      </c>
      <c r="F35" s="171">
        <v>11.8255</v>
      </c>
      <c r="G35" s="171">
        <v>11.8255</v>
      </c>
      <c r="H35" s="125">
        <v>0</v>
      </c>
      <c r="I35" s="125">
        <v>0</v>
      </c>
      <c r="J35" s="126">
        <v>0</v>
      </c>
    </row>
    <row r="36" spans="2:10">
      <c r="B36" s="161">
        <v>45050</v>
      </c>
      <c r="C36" s="195">
        <v>45051</v>
      </c>
      <c r="D36" s="161">
        <v>45748</v>
      </c>
      <c r="E36" s="125">
        <v>5000000</v>
      </c>
      <c r="F36" s="171">
        <v>11.690099999999999</v>
      </c>
      <c r="G36" s="171">
        <v>11.694800000000001</v>
      </c>
      <c r="H36" s="125">
        <v>5000000</v>
      </c>
      <c r="I36" s="125">
        <v>4050539242.29</v>
      </c>
      <c r="J36" s="126">
        <v>100</v>
      </c>
    </row>
    <row r="37" spans="2:10">
      <c r="B37" s="161">
        <v>45050</v>
      </c>
      <c r="C37" s="195">
        <v>45054</v>
      </c>
      <c r="D37" s="161">
        <v>45748</v>
      </c>
      <c r="E37" s="125">
        <v>1250000</v>
      </c>
      <c r="F37" s="171">
        <v>11.690099999999999</v>
      </c>
      <c r="G37" s="171">
        <v>11.690099999999999</v>
      </c>
      <c r="H37" s="125">
        <v>1189998</v>
      </c>
      <c r="I37" s="125">
        <v>964451144.74000001</v>
      </c>
      <c r="J37" s="126">
        <v>95.199840000000009</v>
      </c>
    </row>
    <row r="38" spans="2:10">
      <c r="B38" s="161">
        <v>45057</v>
      </c>
      <c r="C38" s="195">
        <v>45058</v>
      </c>
      <c r="D38" s="161">
        <v>45748</v>
      </c>
      <c r="E38" s="125">
        <v>7000000</v>
      </c>
      <c r="F38" s="171">
        <v>11.635199999999999</v>
      </c>
      <c r="G38" s="171">
        <v>11.639799999999999</v>
      </c>
      <c r="H38" s="125">
        <v>7000000</v>
      </c>
      <c r="I38" s="125">
        <v>5688481744.7399998</v>
      </c>
      <c r="J38" s="126">
        <v>100</v>
      </c>
    </row>
    <row r="39" spans="2:10">
      <c r="B39" s="161">
        <v>45057</v>
      </c>
      <c r="C39" s="195">
        <v>45061</v>
      </c>
      <c r="D39" s="161">
        <v>45748</v>
      </c>
      <c r="E39" s="125">
        <v>1750000</v>
      </c>
      <c r="F39" s="171">
        <v>11.635199999999999</v>
      </c>
      <c r="G39" s="171">
        <v>11.635199999999999</v>
      </c>
      <c r="H39" s="125">
        <v>1581150</v>
      </c>
      <c r="I39" s="125">
        <v>1285468313.8800001</v>
      </c>
      <c r="J39" s="126">
        <v>90.351428571428571</v>
      </c>
    </row>
    <row r="40" spans="2:10">
      <c r="B40" s="161">
        <v>45064</v>
      </c>
      <c r="C40" s="195">
        <v>45065</v>
      </c>
      <c r="D40" s="161">
        <v>45748</v>
      </c>
      <c r="E40" s="125">
        <v>4000000</v>
      </c>
      <c r="F40" s="171">
        <v>11.5829</v>
      </c>
      <c r="G40" s="171">
        <v>11.585000000000001</v>
      </c>
      <c r="H40" s="125">
        <v>4000000</v>
      </c>
      <c r="I40" s="125">
        <v>3260513325.5999999</v>
      </c>
      <c r="J40" s="126">
        <v>100</v>
      </c>
    </row>
    <row r="41" spans="2:10">
      <c r="B41" s="161">
        <v>45064</v>
      </c>
      <c r="C41" s="195">
        <v>45068</v>
      </c>
      <c r="D41" s="161">
        <v>45748</v>
      </c>
      <c r="E41" s="125">
        <v>1000000</v>
      </c>
      <c r="F41" s="171">
        <v>11.5829</v>
      </c>
      <c r="G41" s="171">
        <v>11.5829</v>
      </c>
      <c r="H41" s="125">
        <v>304483</v>
      </c>
      <c r="I41" s="125">
        <v>248301043.69</v>
      </c>
      <c r="J41" s="126">
        <v>30.4483</v>
      </c>
    </row>
    <row r="42" spans="2:10">
      <c r="B42" s="161">
        <v>45071</v>
      </c>
      <c r="C42" s="195">
        <v>45072</v>
      </c>
      <c r="D42" s="161">
        <v>45748</v>
      </c>
      <c r="E42" s="125">
        <v>8000000</v>
      </c>
      <c r="F42" s="171">
        <v>11.3424</v>
      </c>
      <c r="G42" s="171">
        <v>11.344799999999999</v>
      </c>
      <c r="H42" s="125">
        <v>8000000</v>
      </c>
      <c r="I42" s="125">
        <v>6561299263.3999996</v>
      </c>
      <c r="J42" s="126">
        <v>100</v>
      </c>
    </row>
    <row r="43" spans="2:10">
      <c r="B43" s="161">
        <v>45071</v>
      </c>
      <c r="C43" s="195">
        <v>45075</v>
      </c>
      <c r="D43" s="162">
        <v>45748</v>
      </c>
      <c r="E43" s="125">
        <v>2000000</v>
      </c>
      <c r="F43" s="171">
        <v>11.3424</v>
      </c>
      <c r="G43" s="171">
        <v>11.3424</v>
      </c>
      <c r="H43" s="125">
        <v>1904000</v>
      </c>
      <c r="I43" s="125">
        <v>1562256096.95</v>
      </c>
      <c r="J43" s="126">
        <v>95.199999999999989</v>
      </c>
    </row>
    <row r="44" spans="2:10">
      <c r="B44" s="161" t="s">
        <v>30</v>
      </c>
      <c r="C44" s="163" t="s">
        <v>30</v>
      </c>
      <c r="D44" s="163" t="s">
        <v>30</v>
      </c>
      <c r="E44" s="125" t="s">
        <v>30</v>
      </c>
      <c r="F44" s="171" t="s">
        <v>30</v>
      </c>
      <c r="G44" s="171" t="s">
        <v>30</v>
      </c>
      <c r="H44" s="125" t="s">
        <v>30</v>
      </c>
      <c r="I44" s="125" t="s">
        <v>30</v>
      </c>
      <c r="J44" s="126" t="s">
        <v>30</v>
      </c>
    </row>
    <row r="45" spans="2:10">
      <c r="B45" s="193" t="s">
        <v>30</v>
      </c>
      <c r="C45" s="194" t="s">
        <v>30</v>
      </c>
      <c r="D45" s="193">
        <v>46204</v>
      </c>
      <c r="E45" s="190">
        <v>48750000</v>
      </c>
      <c r="F45" s="191">
        <v>11.434324127173308</v>
      </c>
      <c r="G45" s="191">
        <v>11.438285631548542</v>
      </c>
      <c r="H45" s="190">
        <v>43965007</v>
      </c>
      <c r="I45" s="190">
        <v>31353976306.589996</v>
      </c>
      <c r="J45" s="191">
        <v>90.184629743589738</v>
      </c>
    </row>
    <row r="46" spans="2:10">
      <c r="B46" s="161">
        <v>45043</v>
      </c>
      <c r="C46" s="195">
        <v>45048</v>
      </c>
      <c r="D46" s="161">
        <v>46204</v>
      </c>
      <c r="E46" s="125">
        <v>2500000</v>
      </c>
      <c r="F46" s="171">
        <v>11.7935</v>
      </c>
      <c r="G46" s="171">
        <v>11.7935</v>
      </c>
      <c r="H46" s="125">
        <v>0</v>
      </c>
      <c r="I46" s="125">
        <v>0</v>
      </c>
      <c r="J46" s="126">
        <v>0</v>
      </c>
    </row>
    <row r="47" spans="2:10">
      <c r="B47" s="161">
        <v>45050</v>
      </c>
      <c r="C47" s="195">
        <v>45051</v>
      </c>
      <c r="D47" s="161">
        <v>46204</v>
      </c>
      <c r="E47" s="125">
        <v>10000000</v>
      </c>
      <c r="F47" s="171">
        <v>11.613099999999999</v>
      </c>
      <c r="G47" s="171">
        <v>11.6198</v>
      </c>
      <c r="H47" s="125">
        <v>10000000</v>
      </c>
      <c r="I47" s="125">
        <v>7073899833.1999998</v>
      </c>
      <c r="J47" s="126">
        <v>100</v>
      </c>
    </row>
    <row r="48" spans="2:10">
      <c r="B48" s="161">
        <v>45050</v>
      </c>
      <c r="C48" s="195">
        <v>45054</v>
      </c>
      <c r="D48" s="161">
        <v>46204</v>
      </c>
      <c r="E48" s="125">
        <v>2500000</v>
      </c>
      <c r="F48" s="171">
        <v>11.613099999999999</v>
      </c>
      <c r="G48" s="171">
        <v>11.613099999999999</v>
      </c>
      <c r="H48" s="125">
        <v>1609010</v>
      </c>
      <c r="I48" s="125">
        <v>1138695047.9300001</v>
      </c>
      <c r="J48" s="126">
        <v>64.360399999999998</v>
      </c>
    </row>
    <row r="49" spans="2:10">
      <c r="B49" s="161">
        <v>45057</v>
      </c>
      <c r="C49" s="195">
        <v>45058</v>
      </c>
      <c r="D49" s="161">
        <v>46204</v>
      </c>
      <c r="E49" s="125">
        <v>12000000</v>
      </c>
      <c r="F49" s="171">
        <v>11.5543</v>
      </c>
      <c r="G49" s="171">
        <v>11.554399999999999</v>
      </c>
      <c r="H49" s="125">
        <v>12000000</v>
      </c>
      <c r="I49" s="125">
        <v>8521255549.6000004</v>
      </c>
      <c r="J49" s="126">
        <v>100</v>
      </c>
    </row>
    <row r="50" spans="2:10">
      <c r="B50" s="161">
        <v>45057</v>
      </c>
      <c r="C50" s="195">
        <v>45061</v>
      </c>
      <c r="D50" s="161">
        <v>46204</v>
      </c>
      <c r="E50" s="125">
        <v>3000000</v>
      </c>
      <c r="F50" s="171">
        <v>11.5543</v>
      </c>
      <c r="G50" s="171">
        <v>11.5543</v>
      </c>
      <c r="H50" s="125">
        <v>2855999</v>
      </c>
      <c r="I50" s="125">
        <v>2028939497.28</v>
      </c>
      <c r="J50" s="126">
        <v>95.199966666666668</v>
      </c>
    </row>
    <row r="51" spans="2:10">
      <c r="B51" s="161">
        <v>45064</v>
      </c>
      <c r="C51" s="195">
        <v>45065</v>
      </c>
      <c r="D51" s="161">
        <v>46204</v>
      </c>
      <c r="E51" s="125">
        <v>5000000</v>
      </c>
      <c r="F51" s="171">
        <v>11.4085</v>
      </c>
      <c r="G51" s="171">
        <v>11.412800000000001</v>
      </c>
      <c r="H51" s="125">
        <v>5000000</v>
      </c>
      <c r="I51" s="125">
        <v>3572742803.1999998</v>
      </c>
      <c r="J51" s="126">
        <v>100</v>
      </c>
    </row>
    <row r="52" spans="2:10">
      <c r="B52" s="161">
        <v>45064</v>
      </c>
      <c r="C52" s="195">
        <v>45068</v>
      </c>
      <c r="D52" s="161">
        <v>46204</v>
      </c>
      <c r="E52" s="125">
        <v>1250000</v>
      </c>
      <c r="F52" s="171">
        <v>11.4085</v>
      </c>
      <c r="G52" s="171">
        <v>11.4085</v>
      </c>
      <c r="H52" s="125">
        <v>0</v>
      </c>
      <c r="I52" s="125">
        <v>0</v>
      </c>
      <c r="J52" s="126">
        <v>0</v>
      </c>
    </row>
    <row r="53" spans="2:10">
      <c r="B53" s="161">
        <v>45071</v>
      </c>
      <c r="C53" s="195">
        <v>45072</v>
      </c>
      <c r="D53" s="161">
        <v>46204</v>
      </c>
      <c r="E53" s="125">
        <v>10000000</v>
      </c>
      <c r="F53" s="171">
        <v>11.141400000000001</v>
      </c>
      <c r="G53" s="171">
        <v>11.149800000000001</v>
      </c>
      <c r="H53" s="125">
        <v>10000000</v>
      </c>
      <c r="I53" s="125">
        <v>7214150693.8500004</v>
      </c>
      <c r="J53" s="126">
        <v>100</v>
      </c>
    </row>
    <row r="54" spans="2:10">
      <c r="B54" s="161">
        <v>45071</v>
      </c>
      <c r="C54" s="195">
        <v>45075</v>
      </c>
      <c r="D54" s="162">
        <v>46204</v>
      </c>
      <c r="E54" s="125">
        <v>2500000</v>
      </c>
      <c r="F54" s="171">
        <v>11.141400000000001</v>
      </c>
      <c r="G54" s="171">
        <v>11.141400000000001</v>
      </c>
      <c r="H54" s="125">
        <v>2499998</v>
      </c>
      <c r="I54" s="125">
        <v>1804292881.53</v>
      </c>
      <c r="J54" s="126">
        <v>99.999920000000003</v>
      </c>
    </row>
    <row r="55" spans="2:10">
      <c r="B55" s="161" t="s">
        <v>30</v>
      </c>
      <c r="C55" s="163" t="s">
        <v>30</v>
      </c>
      <c r="D55" s="163" t="s">
        <v>30</v>
      </c>
      <c r="E55" s="125" t="s">
        <v>30</v>
      </c>
      <c r="F55" s="171" t="s">
        <v>30</v>
      </c>
      <c r="G55" s="171" t="s">
        <v>30</v>
      </c>
      <c r="H55" s="125" t="s">
        <v>30</v>
      </c>
      <c r="I55" s="125" t="s">
        <v>30</v>
      </c>
      <c r="J55" s="126" t="s">
        <v>30</v>
      </c>
    </row>
    <row r="56" spans="2:10">
      <c r="B56" s="187" t="s">
        <v>11</v>
      </c>
      <c r="C56" s="192" t="s">
        <v>30</v>
      </c>
      <c r="D56" s="192" t="s">
        <v>30</v>
      </c>
      <c r="E56" s="188">
        <v>12525000</v>
      </c>
      <c r="F56" s="198" t="s">
        <v>30</v>
      </c>
      <c r="G56" s="198" t="s">
        <v>30</v>
      </c>
      <c r="H56" s="188">
        <v>11665985</v>
      </c>
      <c r="I56" s="188">
        <v>49406409950.959999</v>
      </c>
      <c r="J56" s="189">
        <v>93.141596806387227</v>
      </c>
    </row>
    <row r="57" spans="2:10">
      <c r="B57" s="193" t="s">
        <v>30</v>
      </c>
      <c r="C57" s="194" t="s">
        <v>30</v>
      </c>
      <c r="D57" s="193">
        <v>46249</v>
      </c>
      <c r="E57" s="190">
        <v>4125000</v>
      </c>
      <c r="F57" s="191">
        <v>5.604943572197004</v>
      </c>
      <c r="G57" s="191">
        <v>5.604943572197004</v>
      </c>
      <c r="H57" s="190">
        <v>3660188</v>
      </c>
      <c r="I57" s="190">
        <v>15433672553.480001</v>
      </c>
      <c r="J57" s="191">
        <v>88.731830303030307</v>
      </c>
    </row>
    <row r="58" spans="2:10">
      <c r="B58" s="161">
        <v>45048</v>
      </c>
      <c r="C58" s="195">
        <v>45049</v>
      </c>
      <c r="D58" s="161">
        <v>46249</v>
      </c>
      <c r="E58" s="125">
        <v>1875000</v>
      </c>
      <c r="F58" s="171">
        <v>5.7039</v>
      </c>
      <c r="G58" s="171">
        <v>5.7039</v>
      </c>
      <c r="H58" s="125">
        <v>1874588</v>
      </c>
      <c r="I58" s="125">
        <v>7859870554.7600002</v>
      </c>
      <c r="J58" s="126">
        <v>99.978026666666665</v>
      </c>
    </row>
    <row r="59" spans="2:10">
      <c r="B59" s="161">
        <v>45062</v>
      </c>
      <c r="C59" s="195">
        <v>45063</v>
      </c>
      <c r="D59" s="161">
        <v>46249</v>
      </c>
      <c r="E59" s="125">
        <v>1875000</v>
      </c>
      <c r="F59" s="171">
        <v>5.4880000000000004</v>
      </c>
      <c r="G59" s="171">
        <v>5.4880000000000004</v>
      </c>
      <c r="H59" s="125">
        <v>1500000</v>
      </c>
      <c r="I59" s="125">
        <v>6361186855.46</v>
      </c>
      <c r="J59" s="126">
        <v>80</v>
      </c>
    </row>
    <row r="60" spans="2:10">
      <c r="B60" s="161">
        <v>45076</v>
      </c>
      <c r="C60" s="195">
        <v>45077</v>
      </c>
      <c r="D60" s="162">
        <v>46249</v>
      </c>
      <c r="E60" s="125">
        <v>375000</v>
      </c>
      <c r="F60" s="171">
        <v>5.577</v>
      </c>
      <c r="G60" s="171">
        <v>5.577</v>
      </c>
      <c r="H60" s="125">
        <v>285600</v>
      </c>
      <c r="I60" s="125">
        <v>1212615143.26</v>
      </c>
      <c r="J60" s="126">
        <v>76.160000000000011</v>
      </c>
    </row>
    <row r="61" spans="2:10">
      <c r="B61" s="161" t="s">
        <v>30</v>
      </c>
      <c r="C61" s="163" t="s">
        <v>30</v>
      </c>
      <c r="D61" s="163" t="s">
        <v>30</v>
      </c>
      <c r="E61" s="125" t="s">
        <v>30</v>
      </c>
      <c r="F61" s="171" t="s">
        <v>30</v>
      </c>
      <c r="G61" s="171" t="s">
        <v>30</v>
      </c>
      <c r="H61" s="125" t="s">
        <v>30</v>
      </c>
      <c r="I61" s="125" t="s">
        <v>30</v>
      </c>
      <c r="J61" s="126" t="s">
        <v>30</v>
      </c>
    </row>
    <row r="62" spans="2:10">
      <c r="B62" s="193" t="s">
        <v>30</v>
      </c>
      <c r="C62" s="194" t="s">
        <v>30</v>
      </c>
      <c r="D62" s="193">
        <v>46980</v>
      </c>
      <c r="E62" s="190">
        <v>2500000</v>
      </c>
      <c r="F62" s="191">
        <v>5.5894191266568676</v>
      </c>
      <c r="G62" s="191">
        <v>5.5894191266568676</v>
      </c>
      <c r="H62" s="190">
        <v>2374996</v>
      </c>
      <c r="I62" s="190">
        <v>10120892680.799999</v>
      </c>
      <c r="J62" s="191">
        <v>94.999840000000006</v>
      </c>
    </row>
    <row r="63" spans="2:10">
      <c r="B63" s="161">
        <v>45055</v>
      </c>
      <c r="C63" s="195">
        <v>45056</v>
      </c>
      <c r="D63" s="161">
        <v>46980</v>
      </c>
      <c r="E63" s="125">
        <v>625000</v>
      </c>
      <c r="F63" s="171">
        <v>5.55</v>
      </c>
      <c r="G63" s="171">
        <v>5.55</v>
      </c>
      <c r="H63" s="125">
        <v>500000</v>
      </c>
      <c r="I63" s="125">
        <v>2125767420.98</v>
      </c>
      <c r="J63" s="126">
        <v>80</v>
      </c>
    </row>
    <row r="64" spans="2:10">
      <c r="B64" s="161">
        <v>45069</v>
      </c>
      <c r="C64" s="195">
        <v>45070</v>
      </c>
      <c r="D64" s="162">
        <v>46980</v>
      </c>
      <c r="E64" s="125">
        <v>1875000</v>
      </c>
      <c r="F64" s="171">
        <v>5.599899999999999</v>
      </c>
      <c r="G64" s="171">
        <v>5.599899999999999</v>
      </c>
      <c r="H64" s="125">
        <v>1874996</v>
      </c>
      <c r="I64" s="125">
        <v>7995125259.8199997</v>
      </c>
      <c r="J64" s="126">
        <v>99.999786666666665</v>
      </c>
    </row>
    <row r="65" spans="2:10">
      <c r="B65" s="161" t="s">
        <v>30</v>
      </c>
      <c r="C65" s="163" t="s">
        <v>30</v>
      </c>
      <c r="D65" s="163" t="s">
        <v>30</v>
      </c>
      <c r="E65" s="125" t="s">
        <v>30</v>
      </c>
      <c r="F65" s="171" t="s">
        <v>30</v>
      </c>
      <c r="G65" s="171" t="s">
        <v>30</v>
      </c>
      <c r="H65" s="125" t="s">
        <v>30</v>
      </c>
      <c r="I65" s="125" t="s">
        <v>30</v>
      </c>
      <c r="J65" s="126" t="s">
        <v>30</v>
      </c>
    </row>
    <row r="66" spans="2:10">
      <c r="B66" s="193" t="s">
        <v>30</v>
      </c>
      <c r="C66" s="194" t="s">
        <v>30</v>
      </c>
      <c r="D66" s="193">
        <v>51363</v>
      </c>
      <c r="E66" s="190">
        <v>1250000</v>
      </c>
      <c r="F66" s="191">
        <v>5.8865538713533292</v>
      </c>
      <c r="G66" s="191">
        <v>5.8865538713533292</v>
      </c>
      <c r="H66" s="190">
        <v>1249999</v>
      </c>
      <c r="I66" s="190">
        <v>5293899412.1500006</v>
      </c>
      <c r="J66" s="191">
        <v>99.999920000000003</v>
      </c>
    </row>
    <row r="67" spans="2:10">
      <c r="B67" s="161">
        <v>45055</v>
      </c>
      <c r="C67" s="195">
        <v>45056</v>
      </c>
      <c r="D67" s="161">
        <v>51363</v>
      </c>
      <c r="E67" s="125">
        <v>500000</v>
      </c>
      <c r="F67" s="171">
        <v>5.9790000000000001</v>
      </c>
      <c r="G67" s="171">
        <v>5.9790000000000001</v>
      </c>
      <c r="H67" s="125">
        <v>500000</v>
      </c>
      <c r="I67" s="125">
        <v>2091977951.47</v>
      </c>
      <c r="J67" s="126">
        <v>100</v>
      </c>
    </row>
    <row r="68" spans="2:10">
      <c r="B68" s="161">
        <v>45055</v>
      </c>
      <c r="C68" s="195">
        <v>45057</v>
      </c>
      <c r="D68" s="161">
        <v>51363</v>
      </c>
      <c r="E68" s="125">
        <v>125000</v>
      </c>
      <c r="F68" s="171">
        <v>5.9790000000000001</v>
      </c>
      <c r="G68" s="171">
        <v>5.9790000000000001</v>
      </c>
      <c r="H68" s="125">
        <v>125000</v>
      </c>
      <c r="I68" s="125">
        <v>523210425.66000003</v>
      </c>
      <c r="J68" s="126">
        <v>100</v>
      </c>
    </row>
    <row r="69" spans="2:10">
      <c r="B69" s="161">
        <v>45069</v>
      </c>
      <c r="C69" s="195">
        <v>45070</v>
      </c>
      <c r="D69" s="161">
        <v>51363</v>
      </c>
      <c r="E69" s="125">
        <v>500000</v>
      </c>
      <c r="F69" s="171">
        <v>5.7962999999999996</v>
      </c>
      <c r="G69" s="171">
        <v>5.7962999999999996</v>
      </c>
      <c r="H69" s="125">
        <v>500000</v>
      </c>
      <c r="I69" s="125">
        <v>2142808974.97</v>
      </c>
      <c r="J69" s="126">
        <v>100</v>
      </c>
    </row>
    <row r="70" spans="2:10">
      <c r="B70" s="161">
        <v>45069</v>
      </c>
      <c r="C70" s="195">
        <v>45071</v>
      </c>
      <c r="D70" s="162">
        <v>51363</v>
      </c>
      <c r="E70" s="125">
        <v>125000</v>
      </c>
      <c r="F70" s="171">
        <v>5.7962999999999996</v>
      </c>
      <c r="G70" s="171">
        <v>5.7962999999999996</v>
      </c>
      <c r="H70" s="125">
        <v>124999</v>
      </c>
      <c r="I70" s="125">
        <v>535902060.05000001</v>
      </c>
      <c r="J70" s="126">
        <v>99.999200000000002</v>
      </c>
    </row>
    <row r="71" spans="2:10">
      <c r="B71" s="161" t="s">
        <v>30</v>
      </c>
      <c r="C71" s="163" t="s">
        <v>30</v>
      </c>
      <c r="D71" s="163" t="s">
        <v>30</v>
      </c>
      <c r="E71" s="125" t="s">
        <v>30</v>
      </c>
      <c r="F71" s="171" t="s">
        <v>30</v>
      </c>
      <c r="G71" s="171" t="s">
        <v>30</v>
      </c>
      <c r="H71" s="125" t="s">
        <v>30</v>
      </c>
      <c r="I71" s="125" t="s">
        <v>30</v>
      </c>
      <c r="J71" s="126" t="s">
        <v>30</v>
      </c>
    </row>
    <row r="72" spans="2:10">
      <c r="B72" s="193" t="s">
        <v>30</v>
      </c>
      <c r="C72" s="194" t="s">
        <v>30</v>
      </c>
      <c r="D72" s="193">
        <v>55015</v>
      </c>
      <c r="E72" s="190">
        <v>712500</v>
      </c>
      <c r="F72" s="191">
        <v>5.8731769213279943</v>
      </c>
      <c r="G72" s="191">
        <v>5.8731769213279943</v>
      </c>
      <c r="H72" s="190">
        <v>590811</v>
      </c>
      <c r="I72" s="190">
        <v>2513492680.3099999</v>
      </c>
      <c r="J72" s="191">
        <v>82.920842105263162</v>
      </c>
    </row>
    <row r="73" spans="2:10">
      <c r="B73" s="161">
        <v>45048</v>
      </c>
      <c r="C73" s="195">
        <v>45049</v>
      </c>
      <c r="D73" s="161">
        <v>55015</v>
      </c>
      <c r="E73" s="125">
        <v>150000</v>
      </c>
      <c r="F73" s="171">
        <v>6.0172999999999996</v>
      </c>
      <c r="G73" s="171">
        <v>6.0172999999999996</v>
      </c>
      <c r="H73" s="125">
        <v>150000</v>
      </c>
      <c r="I73" s="125">
        <v>623706648.88999999</v>
      </c>
      <c r="J73" s="126">
        <v>100</v>
      </c>
    </row>
    <row r="74" spans="2:10">
      <c r="B74" s="161">
        <v>45048</v>
      </c>
      <c r="C74" s="195">
        <v>45050</v>
      </c>
      <c r="D74" s="161">
        <v>55015</v>
      </c>
      <c r="E74" s="125">
        <v>37500</v>
      </c>
      <c r="F74" s="171">
        <v>6.0172999999999996</v>
      </c>
      <c r="G74" s="171">
        <v>6.0172999999999996</v>
      </c>
      <c r="H74" s="125">
        <v>35699</v>
      </c>
      <c r="I74" s="125">
        <v>148499628.03</v>
      </c>
      <c r="J74" s="126">
        <v>95.197333333333333</v>
      </c>
    </row>
    <row r="75" spans="2:10">
      <c r="B75" s="161">
        <v>45062</v>
      </c>
      <c r="C75" s="195">
        <v>45063</v>
      </c>
      <c r="D75" s="161">
        <v>55015</v>
      </c>
      <c r="E75" s="125">
        <v>300000</v>
      </c>
      <c r="F75" s="171">
        <v>5.835</v>
      </c>
      <c r="G75" s="171">
        <v>5.835</v>
      </c>
      <c r="H75" s="125">
        <v>300000</v>
      </c>
      <c r="I75" s="125">
        <v>1284115068.5599999</v>
      </c>
      <c r="J75" s="126">
        <v>100</v>
      </c>
    </row>
    <row r="76" spans="2:10">
      <c r="B76" s="161">
        <v>45062</v>
      </c>
      <c r="C76" s="195">
        <v>45064</v>
      </c>
      <c r="D76" s="161">
        <v>55015</v>
      </c>
      <c r="E76" s="125">
        <v>75000</v>
      </c>
      <c r="F76" s="171">
        <v>5.835</v>
      </c>
      <c r="G76" s="171">
        <v>5.835</v>
      </c>
      <c r="H76" s="125">
        <v>17312</v>
      </c>
      <c r="I76" s="125">
        <v>74130377.840000004</v>
      </c>
      <c r="J76" s="126">
        <v>23.082666666666668</v>
      </c>
    </row>
    <row r="77" spans="2:10">
      <c r="B77" s="161">
        <v>45076</v>
      </c>
      <c r="C77" s="195">
        <v>45077</v>
      </c>
      <c r="D77" s="162">
        <v>55015</v>
      </c>
      <c r="E77" s="125">
        <v>150000</v>
      </c>
      <c r="F77" s="171">
        <v>5.718</v>
      </c>
      <c r="G77" s="171">
        <v>5.718</v>
      </c>
      <c r="H77" s="125">
        <v>87800</v>
      </c>
      <c r="I77" s="125">
        <v>383040956.99000001</v>
      </c>
      <c r="J77" s="126">
        <v>58.533333333333339</v>
      </c>
    </row>
    <row r="78" spans="2:10">
      <c r="B78" s="161" t="s">
        <v>30</v>
      </c>
      <c r="C78" s="163" t="s">
        <v>30</v>
      </c>
      <c r="D78" s="163" t="s">
        <v>30</v>
      </c>
      <c r="E78" s="125" t="s">
        <v>30</v>
      </c>
      <c r="F78" s="171" t="s">
        <v>30</v>
      </c>
      <c r="G78" s="171" t="s">
        <v>30</v>
      </c>
      <c r="H78" s="125" t="s">
        <v>30</v>
      </c>
      <c r="I78" s="125" t="s">
        <v>30</v>
      </c>
      <c r="J78" s="126" t="s">
        <v>30</v>
      </c>
    </row>
    <row r="79" spans="2:10">
      <c r="B79" s="193" t="s">
        <v>30</v>
      </c>
      <c r="C79" s="194" t="s">
        <v>30</v>
      </c>
      <c r="D79" s="193">
        <v>58668</v>
      </c>
      <c r="E79" s="190">
        <v>1250000</v>
      </c>
      <c r="F79" s="191">
        <v>5.919989268340041</v>
      </c>
      <c r="G79" s="191">
        <v>5.919989268340041</v>
      </c>
      <c r="H79" s="190">
        <v>1250000</v>
      </c>
      <c r="I79" s="190">
        <v>5297613725.6800003</v>
      </c>
      <c r="J79" s="191">
        <v>100</v>
      </c>
    </row>
    <row r="80" spans="2:10">
      <c r="B80" s="161">
        <v>45055</v>
      </c>
      <c r="C80" s="195">
        <v>45056</v>
      </c>
      <c r="D80" s="161">
        <v>58668</v>
      </c>
      <c r="E80" s="125">
        <v>500000</v>
      </c>
      <c r="F80" s="171">
        <v>5.9939999999999998</v>
      </c>
      <c r="G80" s="171">
        <v>5.9939999999999998</v>
      </c>
      <c r="H80" s="125">
        <v>500000</v>
      </c>
      <c r="I80" s="125">
        <v>2091003314.49</v>
      </c>
      <c r="J80" s="126">
        <v>100</v>
      </c>
    </row>
    <row r="81" spans="2:10">
      <c r="B81" s="161">
        <v>45055</v>
      </c>
      <c r="C81" s="195">
        <v>45057</v>
      </c>
      <c r="D81" s="161">
        <v>58668</v>
      </c>
      <c r="E81" s="125">
        <v>125000</v>
      </c>
      <c r="F81" s="171">
        <v>5.9939999999999998</v>
      </c>
      <c r="G81" s="171">
        <v>5.9939999999999998</v>
      </c>
      <c r="H81" s="125">
        <v>125000</v>
      </c>
      <c r="I81" s="125">
        <v>522967236.04000002</v>
      </c>
      <c r="J81" s="126">
        <v>100</v>
      </c>
    </row>
    <row r="82" spans="2:10">
      <c r="B82" s="161">
        <v>45069</v>
      </c>
      <c r="C82" s="195">
        <v>45070</v>
      </c>
      <c r="D82" s="161">
        <v>58668</v>
      </c>
      <c r="E82" s="125">
        <v>500000</v>
      </c>
      <c r="F82" s="171">
        <v>5.8479000000000001</v>
      </c>
      <c r="G82" s="171">
        <v>5.8479000000000001</v>
      </c>
      <c r="H82" s="125">
        <v>500000</v>
      </c>
      <c r="I82" s="125">
        <v>2146749895.49</v>
      </c>
      <c r="J82" s="126">
        <v>100</v>
      </c>
    </row>
    <row r="83" spans="2:10">
      <c r="B83" s="161">
        <v>45069</v>
      </c>
      <c r="C83" s="195">
        <v>45071</v>
      </c>
      <c r="D83" s="162">
        <v>58668</v>
      </c>
      <c r="E83" s="125">
        <v>125000</v>
      </c>
      <c r="F83" s="171">
        <v>5.8479000000000001</v>
      </c>
      <c r="G83" s="171">
        <v>5.8479000000000001</v>
      </c>
      <c r="H83" s="125">
        <v>125000</v>
      </c>
      <c r="I83" s="125">
        <v>536893279.65999997</v>
      </c>
      <c r="J83" s="126">
        <v>100</v>
      </c>
    </row>
    <row r="84" spans="2:10">
      <c r="B84" s="161" t="s">
        <v>30</v>
      </c>
      <c r="C84" s="163" t="s">
        <v>30</v>
      </c>
      <c r="D84" s="163" t="s">
        <v>30</v>
      </c>
      <c r="E84" s="125" t="s">
        <v>30</v>
      </c>
      <c r="F84" s="171" t="s">
        <v>30</v>
      </c>
      <c r="G84" s="171" t="s">
        <v>30</v>
      </c>
      <c r="H84" s="125" t="s">
        <v>30</v>
      </c>
      <c r="I84" s="125" t="s">
        <v>30</v>
      </c>
      <c r="J84" s="126" t="s">
        <v>30</v>
      </c>
    </row>
    <row r="85" spans="2:10">
      <c r="B85" s="193" t="s">
        <v>30</v>
      </c>
      <c r="C85" s="194" t="s">
        <v>30</v>
      </c>
      <c r="D85" s="193">
        <v>48714</v>
      </c>
      <c r="E85" s="190">
        <v>2687500</v>
      </c>
      <c r="F85" s="191">
        <v>5.7815235418620636</v>
      </c>
      <c r="G85" s="191">
        <v>5.7815235418620636</v>
      </c>
      <c r="H85" s="190">
        <v>2539991</v>
      </c>
      <c r="I85" s="190">
        <v>10746838898.540001</v>
      </c>
      <c r="J85" s="191">
        <v>94.511293023255817</v>
      </c>
    </row>
    <row r="86" spans="2:10">
      <c r="B86" s="161">
        <v>45048</v>
      </c>
      <c r="C86" s="195">
        <v>45049</v>
      </c>
      <c r="D86" s="161">
        <v>48714</v>
      </c>
      <c r="E86" s="125">
        <v>750000</v>
      </c>
      <c r="F86" s="171">
        <v>6.0189000000000004</v>
      </c>
      <c r="G86" s="171">
        <v>6.0189000000000004</v>
      </c>
      <c r="H86" s="125">
        <v>750000</v>
      </c>
      <c r="I86" s="125">
        <v>3163752770.9699998</v>
      </c>
      <c r="J86" s="126">
        <v>100</v>
      </c>
    </row>
    <row r="87" spans="2:10">
      <c r="B87" s="161">
        <v>45048</v>
      </c>
      <c r="C87" s="195">
        <v>45050</v>
      </c>
      <c r="D87" s="161">
        <v>48714</v>
      </c>
      <c r="E87" s="125">
        <v>187500</v>
      </c>
      <c r="F87" s="171">
        <v>6.0189000000000004</v>
      </c>
      <c r="G87" s="171">
        <v>6.0189000000000004</v>
      </c>
      <c r="H87" s="125">
        <v>186991</v>
      </c>
      <c r="I87" s="125">
        <v>789118872.65999997</v>
      </c>
      <c r="J87" s="126">
        <v>99.728533333333331</v>
      </c>
    </row>
    <row r="88" spans="2:10">
      <c r="B88" s="161">
        <v>45062</v>
      </c>
      <c r="C88" s="195">
        <v>45063</v>
      </c>
      <c r="D88" s="161">
        <v>48714</v>
      </c>
      <c r="E88" s="125">
        <v>1000000</v>
      </c>
      <c r="F88" s="171">
        <v>5.6779999999999999</v>
      </c>
      <c r="G88" s="171">
        <v>5.6779999999999999</v>
      </c>
      <c r="H88" s="125">
        <v>1000000</v>
      </c>
      <c r="I88" s="125">
        <v>4222659517.9699998</v>
      </c>
      <c r="J88" s="126">
        <v>100</v>
      </c>
    </row>
    <row r="89" spans="2:10">
      <c r="B89" s="161">
        <v>45062</v>
      </c>
      <c r="C89" s="195">
        <v>45064</v>
      </c>
      <c r="D89" s="161">
        <v>48714</v>
      </c>
      <c r="E89" s="125">
        <v>250000</v>
      </c>
      <c r="F89" s="171">
        <v>5.6779999999999999</v>
      </c>
      <c r="G89" s="171">
        <v>5.6779999999999999</v>
      </c>
      <c r="H89" s="125">
        <v>103000</v>
      </c>
      <c r="I89" s="125">
        <v>435097584.98000002</v>
      </c>
      <c r="J89" s="126">
        <v>41.199999999999996</v>
      </c>
    </row>
    <row r="90" spans="2:10">
      <c r="B90" s="161">
        <v>45076</v>
      </c>
      <c r="C90" s="195">
        <v>45077</v>
      </c>
      <c r="D90" s="162">
        <v>48714</v>
      </c>
      <c r="E90" s="125">
        <v>500000</v>
      </c>
      <c r="F90" s="171">
        <v>5.5679999999999996</v>
      </c>
      <c r="G90" s="171">
        <v>5.5679999999999996</v>
      </c>
      <c r="H90" s="125">
        <v>500000</v>
      </c>
      <c r="I90" s="125">
        <v>2136210151.96</v>
      </c>
      <c r="J90" s="126">
        <v>100</v>
      </c>
    </row>
    <row r="91" spans="2:10">
      <c r="B91" s="161" t="s">
        <v>30</v>
      </c>
      <c r="C91" s="163" t="s">
        <v>30</v>
      </c>
      <c r="D91" s="163" t="s">
        <v>30</v>
      </c>
      <c r="E91" s="125" t="s">
        <v>30</v>
      </c>
      <c r="F91" s="171" t="s">
        <v>30</v>
      </c>
      <c r="G91" s="171" t="s">
        <v>30</v>
      </c>
      <c r="H91" s="125" t="s">
        <v>30</v>
      </c>
      <c r="I91" s="125" t="s">
        <v>30</v>
      </c>
      <c r="J91" s="126" t="s">
        <v>30</v>
      </c>
    </row>
    <row r="92" spans="2:10">
      <c r="B92" s="187" t="s">
        <v>12</v>
      </c>
      <c r="C92" s="192" t="s">
        <v>30</v>
      </c>
      <c r="D92" s="192" t="s">
        <v>30</v>
      </c>
      <c r="E92" s="188">
        <v>8075000</v>
      </c>
      <c r="F92" s="198" t="s">
        <v>30</v>
      </c>
      <c r="G92" s="198" t="s">
        <v>30</v>
      </c>
      <c r="H92" s="188">
        <v>6925655</v>
      </c>
      <c r="I92" s="188">
        <v>6614145636.2600002</v>
      </c>
      <c r="J92" s="189">
        <v>85.766625386996907</v>
      </c>
    </row>
    <row r="93" spans="2:10">
      <c r="B93" s="193" t="s">
        <v>30</v>
      </c>
      <c r="C93" s="194" t="s">
        <v>30</v>
      </c>
      <c r="D93" s="193">
        <v>47119</v>
      </c>
      <c r="E93" s="190">
        <v>3575000</v>
      </c>
      <c r="F93" s="191">
        <v>11.634910855317623</v>
      </c>
      <c r="G93" s="191">
        <v>11.643932803680434</v>
      </c>
      <c r="H93" s="190">
        <v>3098559</v>
      </c>
      <c r="I93" s="190">
        <v>3020439084.02</v>
      </c>
      <c r="J93" s="191">
        <v>86.672979020979028</v>
      </c>
    </row>
    <row r="94" spans="2:10">
      <c r="B94" s="161">
        <v>45043</v>
      </c>
      <c r="C94" s="195">
        <v>45048</v>
      </c>
      <c r="D94" s="161">
        <v>47119</v>
      </c>
      <c r="E94" s="125">
        <v>75000</v>
      </c>
      <c r="F94" s="171">
        <v>12.0893</v>
      </c>
      <c r="G94" s="171">
        <v>12.0893</v>
      </c>
      <c r="H94" s="125">
        <v>0</v>
      </c>
      <c r="I94" s="125">
        <v>0</v>
      </c>
      <c r="J94" s="126">
        <v>0</v>
      </c>
    </row>
    <row r="95" spans="2:10">
      <c r="B95" s="161">
        <v>45050</v>
      </c>
      <c r="C95" s="195">
        <v>45051</v>
      </c>
      <c r="D95" s="161">
        <v>47119</v>
      </c>
      <c r="E95" s="125">
        <v>500000</v>
      </c>
      <c r="F95" s="171">
        <v>11.8757</v>
      </c>
      <c r="G95" s="171">
        <v>11.8828</v>
      </c>
      <c r="H95" s="125">
        <v>455000</v>
      </c>
      <c r="I95" s="125">
        <v>437564542.31999999</v>
      </c>
      <c r="J95" s="126">
        <v>91</v>
      </c>
    </row>
    <row r="96" spans="2:10">
      <c r="B96" s="161">
        <v>45050</v>
      </c>
      <c r="C96" s="195">
        <v>45054</v>
      </c>
      <c r="D96" s="161">
        <v>47119</v>
      </c>
      <c r="E96" s="125">
        <v>125000</v>
      </c>
      <c r="F96" s="171">
        <v>11.8757</v>
      </c>
      <c r="G96" s="171">
        <v>11.8757</v>
      </c>
      <c r="H96" s="125">
        <v>10370</v>
      </c>
      <c r="I96" s="125">
        <v>9977080.6300000008</v>
      </c>
      <c r="J96" s="126">
        <v>8.2960000000000012</v>
      </c>
    </row>
    <row r="97" spans="2:10">
      <c r="B97" s="161">
        <v>45057</v>
      </c>
      <c r="C97" s="195">
        <v>45058</v>
      </c>
      <c r="D97" s="161">
        <v>47119</v>
      </c>
      <c r="E97" s="125">
        <v>300000</v>
      </c>
      <c r="F97" s="171">
        <v>11.903600000000001</v>
      </c>
      <c r="G97" s="171">
        <v>11.907</v>
      </c>
      <c r="H97" s="125">
        <v>300000</v>
      </c>
      <c r="I97" s="125">
        <v>288840831.35000002</v>
      </c>
      <c r="J97" s="126">
        <v>100</v>
      </c>
    </row>
    <row r="98" spans="2:10">
      <c r="B98" s="161">
        <v>45057</v>
      </c>
      <c r="C98" s="195">
        <v>45061</v>
      </c>
      <c r="D98" s="161">
        <v>47119</v>
      </c>
      <c r="E98" s="125">
        <v>75000</v>
      </c>
      <c r="F98" s="171">
        <v>11.903600000000001</v>
      </c>
      <c r="G98" s="171">
        <v>11.903600000000001</v>
      </c>
      <c r="H98" s="125">
        <v>71400</v>
      </c>
      <c r="I98" s="125">
        <v>68774971.870000005</v>
      </c>
      <c r="J98" s="126">
        <v>95.199999999999989</v>
      </c>
    </row>
    <row r="99" spans="2:10">
      <c r="B99" s="161">
        <v>45064</v>
      </c>
      <c r="C99" s="195">
        <v>45065</v>
      </c>
      <c r="D99" s="161">
        <v>47119</v>
      </c>
      <c r="E99" s="125">
        <v>1000000</v>
      </c>
      <c r="F99" s="171">
        <v>11.675700000000001</v>
      </c>
      <c r="G99" s="171">
        <v>11.681900000000001</v>
      </c>
      <c r="H99" s="125">
        <v>1000000</v>
      </c>
      <c r="I99" s="125">
        <v>973312503.72000003</v>
      </c>
      <c r="J99" s="126">
        <v>100</v>
      </c>
    </row>
    <row r="100" spans="2:10">
      <c r="B100" s="161">
        <v>45064</v>
      </c>
      <c r="C100" s="195">
        <v>45068</v>
      </c>
      <c r="D100" s="161">
        <v>47119</v>
      </c>
      <c r="E100" s="125">
        <v>250000</v>
      </c>
      <c r="F100" s="171">
        <v>11.675700000000001</v>
      </c>
      <c r="G100" s="171">
        <v>11.675700000000001</v>
      </c>
      <c r="H100" s="125">
        <v>11789</v>
      </c>
      <c r="I100" s="125">
        <v>11479430.390000001</v>
      </c>
      <c r="J100" s="126">
        <v>4.7156000000000002</v>
      </c>
    </row>
    <row r="101" spans="2:10">
      <c r="B101" s="161">
        <v>45071</v>
      </c>
      <c r="C101" s="195">
        <v>45072</v>
      </c>
      <c r="D101" s="161">
        <v>47119</v>
      </c>
      <c r="E101" s="125">
        <v>1000000</v>
      </c>
      <c r="F101" s="171">
        <v>11.4366</v>
      </c>
      <c r="G101" s="171">
        <v>11.454000000000001</v>
      </c>
      <c r="H101" s="125">
        <v>1000000</v>
      </c>
      <c r="I101" s="125">
        <v>984306945.34000003</v>
      </c>
      <c r="J101" s="126">
        <v>100</v>
      </c>
    </row>
    <row r="102" spans="2:10">
      <c r="B102" s="161">
        <v>45071</v>
      </c>
      <c r="C102" s="195">
        <v>45075</v>
      </c>
      <c r="D102" s="162">
        <v>47119</v>
      </c>
      <c r="E102" s="125">
        <v>250000</v>
      </c>
      <c r="F102" s="171">
        <v>11.4366</v>
      </c>
      <c r="G102" s="171">
        <v>11.4366</v>
      </c>
      <c r="H102" s="125">
        <v>250000</v>
      </c>
      <c r="I102" s="125">
        <v>246182778.40000001</v>
      </c>
      <c r="J102" s="126">
        <v>100</v>
      </c>
    </row>
    <row r="103" spans="2:10">
      <c r="B103" s="161" t="s">
        <v>30</v>
      </c>
      <c r="C103" s="163" t="s">
        <v>30</v>
      </c>
      <c r="D103" s="163" t="s">
        <v>30</v>
      </c>
      <c r="E103" s="125" t="s">
        <v>30</v>
      </c>
      <c r="F103" s="171" t="s">
        <v>30</v>
      </c>
      <c r="G103" s="171" t="s">
        <v>30</v>
      </c>
      <c r="H103" s="125" t="s">
        <v>30</v>
      </c>
      <c r="I103" s="125" t="s">
        <v>30</v>
      </c>
      <c r="J103" s="126" t="s">
        <v>30</v>
      </c>
    </row>
    <row r="104" spans="2:10">
      <c r="B104" s="193" t="s">
        <v>30</v>
      </c>
      <c r="C104" s="194" t="s">
        <v>30</v>
      </c>
      <c r="D104" s="193">
        <v>48580</v>
      </c>
      <c r="E104" s="190">
        <v>4500000</v>
      </c>
      <c r="F104" s="191">
        <v>11.819587068564152</v>
      </c>
      <c r="G104" s="191">
        <v>11.826223009971606</v>
      </c>
      <c r="H104" s="190">
        <v>3827096</v>
      </c>
      <c r="I104" s="190">
        <v>3593706552.2399998</v>
      </c>
      <c r="J104" s="191">
        <v>85.04657777777777</v>
      </c>
    </row>
    <row r="105" spans="2:10">
      <c r="B105" s="161">
        <v>45043</v>
      </c>
      <c r="C105" s="161">
        <v>45048</v>
      </c>
      <c r="D105" s="161">
        <v>48580</v>
      </c>
      <c r="E105" s="125">
        <v>250000</v>
      </c>
      <c r="F105" s="171">
        <v>12.303100000000001</v>
      </c>
      <c r="G105" s="171">
        <v>12.303100000000001</v>
      </c>
      <c r="H105" s="125">
        <v>0</v>
      </c>
      <c r="I105" s="125">
        <v>0</v>
      </c>
      <c r="J105" s="126">
        <v>0</v>
      </c>
    </row>
    <row r="106" spans="2:10">
      <c r="B106" s="161">
        <v>45050</v>
      </c>
      <c r="C106" s="161">
        <v>45051</v>
      </c>
      <c r="D106" s="161">
        <v>48580</v>
      </c>
      <c r="E106" s="125">
        <v>1000000</v>
      </c>
      <c r="F106" s="171">
        <v>12.0656</v>
      </c>
      <c r="G106" s="171">
        <v>12.0732</v>
      </c>
      <c r="H106" s="125">
        <v>1000000</v>
      </c>
      <c r="I106" s="125">
        <v>922728004.37</v>
      </c>
      <c r="J106" s="126">
        <v>100</v>
      </c>
    </row>
    <row r="107" spans="2:10">
      <c r="B107" s="161">
        <v>45050</v>
      </c>
      <c r="C107" s="161">
        <v>45054</v>
      </c>
      <c r="D107" s="161">
        <v>48580</v>
      </c>
      <c r="E107" s="125">
        <v>250000</v>
      </c>
      <c r="F107" s="171">
        <v>12.0656</v>
      </c>
      <c r="G107" s="171">
        <v>12.0656</v>
      </c>
      <c r="H107" s="125">
        <v>8800</v>
      </c>
      <c r="I107" s="125">
        <v>8123703.0700000003</v>
      </c>
      <c r="J107" s="126">
        <v>3.52</v>
      </c>
    </row>
    <row r="108" spans="2:10">
      <c r="B108" s="161">
        <v>45057</v>
      </c>
      <c r="C108" s="161">
        <v>45058</v>
      </c>
      <c r="D108" s="161">
        <v>48580</v>
      </c>
      <c r="E108" s="125">
        <v>150000</v>
      </c>
      <c r="F108" s="171">
        <v>12.0883</v>
      </c>
      <c r="G108" s="171">
        <v>12.107699999999999</v>
      </c>
      <c r="H108" s="125">
        <v>150000</v>
      </c>
      <c r="I108" s="125">
        <v>138554229.50999999</v>
      </c>
      <c r="J108" s="126">
        <v>100</v>
      </c>
    </row>
    <row r="109" spans="2:10">
      <c r="B109" s="161">
        <v>45057</v>
      </c>
      <c r="C109" s="161">
        <v>45061</v>
      </c>
      <c r="D109" s="161">
        <v>48580</v>
      </c>
      <c r="E109" s="125">
        <v>37500</v>
      </c>
      <c r="F109" s="171">
        <v>12.0883</v>
      </c>
      <c r="G109" s="171">
        <v>12.0883</v>
      </c>
      <c r="H109" s="125">
        <v>35700</v>
      </c>
      <c r="I109" s="125">
        <v>32990862.280000001</v>
      </c>
      <c r="J109" s="126">
        <v>95.199999999999989</v>
      </c>
    </row>
    <row r="110" spans="2:10">
      <c r="B110" s="161">
        <v>45064</v>
      </c>
      <c r="C110" s="161">
        <v>45065</v>
      </c>
      <c r="D110" s="161">
        <v>48580</v>
      </c>
      <c r="E110" s="125">
        <v>750000</v>
      </c>
      <c r="F110" s="171">
        <v>11.848699999999999</v>
      </c>
      <c r="G110" s="171">
        <v>11.8597</v>
      </c>
      <c r="H110" s="125">
        <v>750000</v>
      </c>
      <c r="I110" s="125">
        <v>703303293.00999999</v>
      </c>
      <c r="J110" s="126">
        <v>100</v>
      </c>
    </row>
    <row r="111" spans="2:10">
      <c r="B111" s="161">
        <v>45064</v>
      </c>
      <c r="C111" s="161">
        <v>45068</v>
      </c>
      <c r="D111" s="161">
        <v>48580</v>
      </c>
      <c r="E111" s="125">
        <v>187500</v>
      </c>
      <c r="F111" s="171">
        <v>11.848699999999999</v>
      </c>
      <c r="G111" s="171">
        <v>11.848699999999999</v>
      </c>
      <c r="H111" s="125">
        <v>7599</v>
      </c>
      <c r="I111" s="125">
        <v>7129043.0300000003</v>
      </c>
      <c r="J111" s="126">
        <v>4.0528000000000004</v>
      </c>
    </row>
    <row r="112" spans="2:10">
      <c r="B112" s="161">
        <v>45071</v>
      </c>
      <c r="C112" s="161">
        <v>45072</v>
      </c>
      <c r="D112" s="161">
        <v>48580</v>
      </c>
      <c r="E112" s="125">
        <v>1500000</v>
      </c>
      <c r="F112" s="171">
        <v>11.653499999999999</v>
      </c>
      <c r="G112" s="171">
        <v>11.657999999999999</v>
      </c>
      <c r="H112" s="125">
        <v>1500000</v>
      </c>
      <c r="I112" s="125">
        <v>1424578890.54</v>
      </c>
      <c r="J112" s="126">
        <v>100</v>
      </c>
    </row>
    <row r="113" spans="2:10">
      <c r="B113" s="161">
        <v>45071</v>
      </c>
      <c r="C113" s="161">
        <v>45075</v>
      </c>
      <c r="D113" s="162">
        <v>48580</v>
      </c>
      <c r="E113" s="125">
        <v>375000</v>
      </c>
      <c r="F113" s="171">
        <v>11.653499999999999</v>
      </c>
      <c r="G113" s="171">
        <v>11.653499999999999</v>
      </c>
      <c r="H113" s="125">
        <v>374997</v>
      </c>
      <c r="I113" s="125">
        <v>356298526.43000001</v>
      </c>
      <c r="J113" s="126">
        <v>99.999200000000002</v>
      </c>
    </row>
    <row r="114" spans="2:10">
      <c r="B114" s="200" t="s">
        <v>30</v>
      </c>
      <c r="C114" s="200" t="s">
        <v>30</v>
      </c>
      <c r="D114" s="200" t="s">
        <v>30</v>
      </c>
      <c r="E114" s="94" t="s">
        <v>30</v>
      </c>
      <c r="F114" s="199" t="s">
        <v>30</v>
      </c>
      <c r="G114" s="199" t="s">
        <v>30</v>
      </c>
      <c r="H114" s="94" t="s">
        <v>30</v>
      </c>
      <c r="I114" s="94" t="s">
        <v>30</v>
      </c>
      <c r="J114" s="94" t="s">
        <v>30</v>
      </c>
    </row>
    <row r="115" spans="2:10">
      <c r="B115" s="145" t="s">
        <v>31</v>
      </c>
      <c r="C115" s="168" t="s">
        <v>30</v>
      </c>
      <c r="D115" s="168" t="s">
        <v>30</v>
      </c>
      <c r="E115" s="142">
        <v>109587500</v>
      </c>
      <c r="F115" s="142"/>
      <c r="G115" s="142"/>
      <c r="H115" s="142">
        <v>97323709</v>
      </c>
      <c r="I115" s="142">
        <v>135376479762.36998</v>
      </c>
      <c r="J115" s="142">
        <v>88.809133340937606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41"/>
  <dimension ref="B1:J109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7109375" style="83" bestFit="1" customWidth="1"/>
    <col min="5" max="5" width="14" style="82" bestFit="1" customWidth="1"/>
    <col min="6" max="6" width="12.28515625" style="82" bestFit="1" customWidth="1"/>
    <col min="7" max="7" width="14" style="82" bestFit="1" customWidth="1"/>
    <col min="8" max="8" width="13.85546875" style="82" customWidth="1"/>
    <col min="9" max="9" width="17.85546875" style="82" bestFit="1" customWidth="1"/>
    <col min="10" max="10" width="18" style="82" bestFit="1" customWidth="1"/>
    <col min="11" max="16384" width="9.140625" style="82"/>
  </cols>
  <sheetData>
    <row r="1" spans="2:10">
      <c r="B1" s="81" t="s">
        <v>55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87" t="s">
        <v>9</v>
      </c>
      <c r="C5" s="192" t="s">
        <v>30</v>
      </c>
      <c r="D5" s="201" t="s">
        <v>30</v>
      </c>
      <c r="E5" s="188">
        <v>6187500</v>
      </c>
      <c r="F5" s="189" t="s">
        <v>30</v>
      </c>
      <c r="G5" s="189" t="s">
        <v>30</v>
      </c>
      <c r="H5" s="188">
        <v>2467257</v>
      </c>
      <c r="I5" s="188">
        <v>32785583140.389999</v>
      </c>
      <c r="J5" s="189">
        <v>39.874860606060608</v>
      </c>
    </row>
    <row r="6" spans="2:10">
      <c r="B6" s="193" t="s">
        <v>30</v>
      </c>
      <c r="C6" s="194" t="s">
        <v>30</v>
      </c>
      <c r="D6" s="193">
        <v>46082</v>
      </c>
      <c r="E6" s="190">
        <v>2907723</v>
      </c>
      <c r="F6" s="191">
        <v>6.9859538365957541E-2</v>
      </c>
      <c r="G6" s="191">
        <v>6.9859538365957541E-2</v>
      </c>
      <c r="H6" s="190">
        <v>571962</v>
      </c>
      <c r="I6" s="190">
        <v>7643476307.8899994</v>
      </c>
      <c r="J6" s="191">
        <v>19.670443161195202</v>
      </c>
    </row>
    <row r="7" spans="2:10">
      <c r="B7" s="161">
        <v>45083</v>
      </c>
      <c r="C7" s="195">
        <v>45084</v>
      </c>
      <c r="D7" s="161">
        <v>46082</v>
      </c>
      <c r="E7" s="125">
        <v>517854</v>
      </c>
      <c r="F7" s="126">
        <v>7.6899999999999996E-2</v>
      </c>
      <c r="G7" s="126">
        <v>7.6899999999999996E-2</v>
      </c>
      <c r="H7" s="125">
        <v>41635</v>
      </c>
      <c r="I7" s="125">
        <v>554002916.0999999</v>
      </c>
      <c r="J7" s="126">
        <v>8.0399108629073055</v>
      </c>
    </row>
    <row r="8" spans="2:10">
      <c r="B8" s="161">
        <v>45090</v>
      </c>
      <c r="C8" s="195">
        <v>45091</v>
      </c>
      <c r="D8" s="161">
        <v>46082</v>
      </c>
      <c r="E8" s="125">
        <v>538750</v>
      </c>
      <c r="F8" s="126">
        <v>7.4799999999999991E-2</v>
      </c>
      <c r="G8" s="126">
        <v>7.4799999999999991E-2</v>
      </c>
      <c r="H8" s="125">
        <v>166977</v>
      </c>
      <c r="I8" s="125">
        <v>2226493069.4000001</v>
      </c>
      <c r="J8" s="126">
        <v>30.993410672853827</v>
      </c>
    </row>
    <row r="9" spans="2:10">
      <c r="B9" s="161">
        <v>45097</v>
      </c>
      <c r="C9" s="195">
        <v>45098</v>
      </c>
      <c r="D9" s="161">
        <v>46082</v>
      </c>
      <c r="E9" s="125">
        <v>809926</v>
      </c>
      <c r="F9" s="126">
        <v>6.6500000000000004E-2</v>
      </c>
      <c r="G9" s="126">
        <v>6.6500000000000004E-2</v>
      </c>
      <c r="H9" s="125">
        <v>229350</v>
      </c>
      <c r="I9" s="125">
        <v>3066693944.6599998</v>
      </c>
      <c r="J9" s="126">
        <v>28.31740183671101</v>
      </c>
    </row>
    <row r="10" spans="2:10">
      <c r="B10" s="161">
        <v>45104</v>
      </c>
      <c r="C10" s="195">
        <v>45105</v>
      </c>
      <c r="D10" s="162">
        <v>46082</v>
      </c>
      <c r="E10" s="125">
        <v>1041193</v>
      </c>
      <c r="F10" s="126">
        <v>6.7299999999999999E-2</v>
      </c>
      <c r="G10" s="126">
        <v>6.7299999999999999E-2</v>
      </c>
      <c r="H10" s="125">
        <v>134000</v>
      </c>
      <c r="I10" s="125">
        <v>1796286377.73</v>
      </c>
      <c r="J10" s="126">
        <v>12.869852179182917</v>
      </c>
    </row>
    <row r="11" spans="2:10">
      <c r="B11" s="161" t="s">
        <v>30</v>
      </c>
      <c r="C11" s="163" t="s">
        <v>30</v>
      </c>
      <c r="D11" s="161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 t="s">
        <v>30</v>
      </c>
    </row>
    <row r="12" spans="2:10">
      <c r="B12" s="193" t="s">
        <v>30</v>
      </c>
      <c r="C12" s="194" t="s">
        <v>30</v>
      </c>
      <c r="D12" s="193">
        <v>47178</v>
      </c>
      <c r="E12" s="190">
        <v>3279777</v>
      </c>
      <c r="F12" s="191">
        <v>0.16926978268864643</v>
      </c>
      <c r="G12" s="191">
        <v>0.16926978268864643</v>
      </c>
      <c r="H12" s="190">
        <v>1895295</v>
      </c>
      <c r="I12" s="190">
        <v>25142106832.5</v>
      </c>
      <c r="J12" s="191">
        <v>57.787312978900694</v>
      </c>
    </row>
    <row r="13" spans="2:10">
      <c r="B13" s="161">
        <v>45083</v>
      </c>
      <c r="C13" s="195">
        <v>45084</v>
      </c>
      <c r="D13" s="161">
        <v>47178</v>
      </c>
      <c r="E13" s="125">
        <v>607146</v>
      </c>
      <c r="F13" s="126">
        <v>0.18310000000000001</v>
      </c>
      <c r="G13" s="126">
        <v>0.18310000000000001</v>
      </c>
      <c r="H13" s="125">
        <v>249493</v>
      </c>
      <c r="I13" s="125">
        <v>3292203832.4700003</v>
      </c>
      <c r="J13" s="126">
        <v>41.092751990460286</v>
      </c>
    </row>
    <row r="14" spans="2:10">
      <c r="B14" s="161">
        <v>45090</v>
      </c>
      <c r="C14" s="195">
        <v>45091</v>
      </c>
      <c r="D14" s="161">
        <v>47178</v>
      </c>
      <c r="E14" s="125">
        <v>586250</v>
      </c>
      <c r="F14" s="126">
        <v>0.17799999999999999</v>
      </c>
      <c r="G14" s="126">
        <v>0.17799999999999999</v>
      </c>
      <c r="H14" s="125">
        <v>403040</v>
      </c>
      <c r="I14" s="125">
        <v>5330859189.3499994</v>
      </c>
      <c r="J14" s="126">
        <v>68.748827292110875</v>
      </c>
    </row>
    <row r="15" spans="2:10">
      <c r="B15" s="161">
        <v>45097</v>
      </c>
      <c r="C15" s="195">
        <v>45098</v>
      </c>
      <c r="D15" s="161">
        <v>47178</v>
      </c>
      <c r="E15" s="125">
        <v>877574</v>
      </c>
      <c r="F15" s="126">
        <v>0.16400000000000001</v>
      </c>
      <c r="G15" s="126">
        <v>0.16400000000000001</v>
      </c>
      <c r="H15" s="125">
        <v>488250</v>
      </c>
      <c r="I15" s="125">
        <v>6479678792.54</v>
      </c>
      <c r="J15" s="126">
        <v>55.636333802049741</v>
      </c>
    </row>
    <row r="16" spans="2:10">
      <c r="B16" s="161">
        <v>45104</v>
      </c>
      <c r="C16" s="195">
        <v>45105</v>
      </c>
      <c r="D16" s="162">
        <v>47178</v>
      </c>
      <c r="E16" s="125">
        <v>1208807</v>
      </c>
      <c r="F16" s="126">
        <v>0.16350000000000001</v>
      </c>
      <c r="G16" s="126">
        <v>0.16350000000000001</v>
      </c>
      <c r="H16" s="125">
        <v>754512</v>
      </c>
      <c r="I16" s="125">
        <v>10039365018.140001</v>
      </c>
      <c r="J16" s="126">
        <v>62.417904595191786</v>
      </c>
    </row>
    <row r="17" spans="2:10">
      <c r="B17" s="161" t="s">
        <v>30</v>
      </c>
      <c r="C17" s="163" t="s">
        <v>30</v>
      </c>
      <c r="D17" s="161" t="s">
        <v>30</v>
      </c>
      <c r="E17" s="125" t="s">
        <v>30</v>
      </c>
      <c r="F17" s="126" t="s">
        <v>30</v>
      </c>
      <c r="G17" s="126" t="s">
        <v>30</v>
      </c>
      <c r="H17" s="125" t="s">
        <v>30</v>
      </c>
      <c r="I17" s="125" t="s">
        <v>30</v>
      </c>
      <c r="J17" s="126" t="s">
        <v>30</v>
      </c>
    </row>
    <row r="18" spans="2:10">
      <c r="B18" s="187" t="s">
        <v>10</v>
      </c>
      <c r="C18" s="192" t="s">
        <v>30</v>
      </c>
      <c r="D18" s="201" t="s">
        <v>30</v>
      </c>
      <c r="E18" s="188">
        <v>93625000</v>
      </c>
      <c r="F18" s="189" t="s">
        <v>30</v>
      </c>
      <c r="G18" s="189" t="s">
        <v>30</v>
      </c>
      <c r="H18" s="188">
        <v>90519073</v>
      </c>
      <c r="I18" s="188">
        <v>70652190186.429993</v>
      </c>
      <c r="J18" s="189">
        <v>96.682587983978635</v>
      </c>
    </row>
    <row r="19" spans="2:10">
      <c r="B19" s="193" t="s">
        <v>30</v>
      </c>
      <c r="C19" s="194" t="s">
        <v>30</v>
      </c>
      <c r="D19" s="193">
        <v>45383</v>
      </c>
      <c r="E19" s="190">
        <v>2500000</v>
      </c>
      <c r="F19" s="191">
        <v>12.55654311292149</v>
      </c>
      <c r="G19" s="191">
        <v>12.557040185962141</v>
      </c>
      <c r="H19" s="190">
        <v>2407996</v>
      </c>
      <c r="I19" s="190">
        <v>2195339476.8200002</v>
      </c>
      <c r="J19" s="191">
        <v>96.319839999999999</v>
      </c>
    </row>
    <row r="20" spans="2:10">
      <c r="B20" s="161">
        <v>45084</v>
      </c>
      <c r="C20" s="195">
        <v>45086</v>
      </c>
      <c r="D20" s="161">
        <v>45383</v>
      </c>
      <c r="E20" s="125">
        <v>1000000</v>
      </c>
      <c r="F20" s="126">
        <v>12.582800000000001</v>
      </c>
      <c r="G20" s="126">
        <v>12.584</v>
      </c>
      <c r="H20" s="125">
        <v>1000000</v>
      </c>
      <c r="I20" s="125">
        <v>909370057.5</v>
      </c>
      <c r="J20" s="126">
        <v>100</v>
      </c>
    </row>
    <row r="21" spans="2:10">
      <c r="B21" s="161">
        <v>45084</v>
      </c>
      <c r="C21" s="195">
        <v>45089</v>
      </c>
      <c r="D21" s="161">
        <v>45383</v>
      </c>
      <c r="E21" s="125">
        <v>250000</v>
      </c>
      <c r="F21" s="126">
        <v>12.582800000000001</v>
      </c>
      <c r="G21" s="126">
        <v>12.582800000000001</v>
      </c>
      <c r="H21" s="125">
        <v>237998</v>
      </c>
      <c r="I21" s="125">
        <v>216530073.46000001</v>
      </c>
      <c r="J21" s="126">
        <v>95.19919999999999</v>
      </c>
    </row>
    <row r="22" spans="2:10">
      <c r="B22" s="161">
        <v>45099</v>
      </c>
      <c r="C22" s="195">
        <v>45100</v>
      </c>
      <c r="D22" s="161">
        <v>45383</v>
      </c>
      <c r="E22" s="125">
        <v>1000000</v>
      </c>
      <c r="F22" s="126">
        <v>12.5289</v>
      </c>
      <c r="G22" s="126">
        <v>12.5289</v>
      </c>
      <c r="H22" s="125">
        <v>1000000</v>
      </c>
      <c r="I22" s="125">
        <v>913990000</v>
      </c>
      <c r="J22" s="126">
        <v>100</v>
      </c>
    </row>
    <row r="23" spans="2:10">
      <c r="B23" s="161">
        <v>45099</v>
      </c>
      <c r="C23" s="195">
        <v>45103</v>
      </c>
      <c r="D23" s="162">
        <v>45383</v>
      </c>
      <c r="E23" s="125">
        <v>250000</v>
      </c>
      <c r="F23" s="126">
        <v>12.5289</v>
      </c>
      <c r="G23" s="126">
        <v>12.5289</v>
      </c>
      <c r="H23" s="125">
        <v>169998</v>
      </c>
      <c r="I23" s="125">
        <v>155449345.86000001</v>
      </c>
      <c r="J23" s="126">
        <v>67.999200000000002</v>
      </c>
    </row>
    <row r="24" spans="2:10">
      <c r="B24" s="161" t="s">
        <v>30</v>
      </c>
      <c r="C24" s="163" t="s">
        <v>30</v>
      </c>
      <c r="D24" s="161" t="s">
        <v>30</v>
      </c>
      <c r="E24" s="125" t="s">
        <v>30</v>
      </c>
      <c r="F24" s="126" t="s">
        <v>30</v>
      </c>
      <c r="G24" s="126" t="s">
        <v>30</v>
      </c>
      <c r="H24" s="125" t="s">
        <v>30</v>
      </c>
      <c r="I24" s="125" t="s">
        <v>30</v>
      </c>
      <c r="J24" s="126" t="s">
        <v>30</v>
      </c>
    </row>
    <row r="25" spans="2:10">
      <c r="B25" s="193" t="s">
        <v>30</v>
      </c>
      <c r="C25" s="194" t="s">
        <v>30</v>
      </c>
      <c r="D25" s="193">
        <v>45200</v>
      </c>
      <c r="E25" s="190">
        <v>3500000</v>
      </c>
      <c r="F25" s="191">
        <v>13.345372142444004</v>
      </c>
      <c r="G25" s="191">
        <v>13.358125806854801</v>
      </c>
      <c r="H25" s="190">
        <v>3020333</v>
      </c>
      <c r="I25" s="190">
        <v>2910140556.3099999</v>
      </c>
      <c r="J25" s="191">
        <v>86.295228571428567</v>
      </c>
    </row>
    <row r="26" spans="2:10">
      <c r="B26" s="161">
        <v>45078</v>
      </c>
      <c r="C26" s="195">
        <v>45079</v>
      </c>
      <c r="D26" s="161">
        <v>45200</v>
      </c>
      <c r="E26" s="125">
        <v>1000000</v>
      </c>
      <c r="F26" s="126">
        <v>13.4895</v>
      </c>
      <c r="G26" s="126">
        <v>13.4941</v>
      </c>
      <c r="H26" s="125">
        <v>1000000</v>
      </c>
      <c r="I26" s="125">
        <v>958697112.84000003</v>
      </c>
      <c r="J26" s="126">
        <v>100</v>
      </c>
    </row>
    <row r="27" spans="2:10">
      <c r="B27" s="161">
        <v>45078</v>
      </c>
      <c r="C27" s="195">
        <v>45082</v>
      </c>
      <c r="D27" s="161">
        <v>45200</v>
      </c>
      <c r="E27" s="125">
        <v>250000</v>
      </c>
      <c r="F27" s="126">
        <v>13.4895</v>
      </c>
      <c r="G27" s="126">
        <v>13.4895</v>
      </c>
      <c r="H27" s="125">
        <v>20333</v>
      </c>
      <c r="I27" s="125">
        <v>19502980.100000001</v>
      </c>
      <c r="J27" s="126">
        <v>8.1332000000000004</v>
      </c>
    </row>
    <row r="28" spans="2:10">
      <c r="B28" s="161">
        <v>45092</v>
      </c>
      <c r="C28" s="195">
        <v>45093</v>
      </c>
      <c r="D28" s="161">
        <v>45200</v>
      </c>
      <c r="E28" s="125">
        <v>1000000</v>
      </c>
      <c r="F28" s="126">
        <v>13.313000000000001</v>
      </c>
      <c r="G28" s="126">
        <v>13.3188</v>
      </c>
      <c r="H28" s="125">
        <v>1000000</v>
      </c>
      <c r="I28" s="125">
        <v>963485750</v>
      </c>
      <c r="J28" s="126">
        <v>100</v>
      </c>
    </row>
    <row r="29" spans="2:10">
      <c r="B29" s="161">
        <v>45092</v>
      </c>
      <c r="C29" s="195">
        <v>45096</v>
      </c>
      <c r="D29" s="161">
        <v>45200</v>
      </c>
      <c r="E29" s="125">
        <v>250000</v>
      </c>
      <c r="F29" s="126">
        <v>13.313000000000001</v>
      </c>
      <c r="G29" s="126">
        <v>13.313000000000001</v>
      </c>
      <c r="H29" s="125">
        <v>0</v>
      </c>
      <c r="I29" s="125">
        <v>0</v>
      </c>
      <c r="J29" s="126">
        <v>0</v>
      </c>
    </row>
    <row r="30" spans="2:10">
      <c r="B30" s="161">
        <v>45106</v>
      </c>
      <c r="C30" s="195">
        <v>45107</v>
      </c>
      <c r="D30" s="162">
        <v>45200</v>
      </c>
      <c r="E30" s="125">
        <v>1000000</v>
      </c>
      <c r="F30" s="126">
        <v>13.231999999999999</v>
      </c>
      <c r="G30" s="126">
        <v>13.26</v>
      </c>
      <c r="H30" s="125">
        <v>1000000</v>
      </c>
      <c r="I30" s="125">
        <v>968454713.37</v>
      </c>
      <c r="J30" s="126">
        <v>100</v>
      </c>
    </row>
    <row r="31" spans="2:10">
      <c r="B31" s="161" t="s">
        <v>30</v>
      </c>
      <c r="C31" s="163" t="s">
        <v>30</v>
      </c>
      <c r="D31" s="161" t="s">
        <v>30</v>
      </c>
      <c r="E31" s="125" t="s">
        <v>30</v>
      </c>
      <c r="F31" s="126" t="s">
        <v>30</v>
      </c>
      <c r="G31" s="126" t="s">
        <v>30</v>
      </c>
      <c r="H31" s="125" t="s">
        <v>30</v>
      </c>
      <c r="I31" s="125" t="s">
        <v>30</v>
      </c>
      <c r="J31" s="126" t="s">
        <v>30</v>
      </c>
    </row>
    <row r="32" spans="2:10">
      <c r="B32" s="193" t="s">
        <v>30</v>
      </c>
      <c r="C32" s="194" t="s">
        <v>30</v>
      </c>
      <c r="D32" s="193">
        <v>45748</v>
      </c>
      <c r="E32" s="190">
        <v>34125000</v>
      </c>
      <c r="F32" s="191">
        <v>11.013812372057956</v>
      </c>
      <c r="G32" s="191">
        <v>11.015475040265569</v>
      </c>
      <c r="H32" s="190">
        <v>33342492</v>
      </c>
      <c r="I32" s="190">
        <v>27652950232.429996</v>
      </c>
      <c r="J32" s="191">
        <v>97.706936263736267</v>
      </c>
    </row>
    <row r="33" spans="2:10">
      <c r="B33" s="161">
        <v>45078</v>
      </c>
      <c r="C33" s="195">
        <v>45079</v>
      </c>
      <c r="D33" s="161">
        <v>45748</v>
      </c>
      <c r="E33" s="125">
        <v>2500000</v>
      </c>
      <c r="F33" s="126">
        <v>11.326499999999999</v>
      </c>
      <c r="G33" s="126">
        <v>11.327999999999999</v>
      </c>
      <c r="H33" s="125">
        <v>2500000</v>
      </c>
      <c r="I33" s="125">
        <v>2055317276.5</v>
      </c>
      <c r="J33" s="126">
        <v>100</v>
      </c>
    </row>
    <row r="34" spans="2:10">
      <c r="B34" s="161">
        <v>45078</v>
      </c>
      <c r="C34" s="195">
        <v>45082</v>
      </c>
      <c r="D34" s="161">
        <v>45748</v>
      </c>
      <c r="E34" s="125">
        <v>625000</v>
      </c>
      <c r="F34" s="126">
        <v>11.326499999999999</v>
      </c>
      <c r="G34" s="126">
        <v>11.326499999999999</v>
      </c>
      <c r="H34" s="125">
        <v>594165</v>
      </c>
      <c r="I34" s="125">
        <v>488687381.16000003</v>
      </c>
      <c r="J34" s="126">
        <v>95.066400000000002</v>
      </c>
    </row>
    <row r="35" spans="2:10">
      <c r="B35" s="161">
        <v>45084</v>
      </c>
      <c r="C35" s="195">
        <v>45086</v>
      </c>
      <c r="D35" s="161">
        <v>45748</v>
      </c>
      <c r="E35" s="125">
        <v>12000000</v>
      </c>
      <c r="F35" s="126">
        <v>11.0547</v>
      </c>
      <c r="G35" s="126">
        <v>11.0548</v>
      </c>
      <c r="H35" s="125">
        <v>12000000</v>
      </c>
      <c r="I35" s="125">
        <v>9926149295.2000008</v>
      </c>
      <c r="J35" s="126">
        <v>100</v>
      </c>
    </row>
    <row r="36" spans="2:10">
      <c r="B36" s="161">
        <v>45084</v>
      </c>
      <c r="C36" s="195">
        <v>45089</v>
      </c>
      <c r="D36" s="161">
        <v>45748</v>
      </c>
      <c r="E36" s="125">
        <v>3000000</v>
      </c>
      <c r="F36" s="126">
        <v>11.0547</v>
      </c>
      <c r="G36" s="126">
        <v>11.0547</v>
      </c>
      <c r="H36" s="125">
        <v>2999999</v>
      </c>
      <c r="I36" s="125">
        <v>2482570719.4099998</v>
      </c>
      <c r="J36" s="126">
        <v>99.999966666666666</v>
      </c>
    </row>
    <row r="37" spans="2:10">
      <c r="B37" s="161">
        <v>45092</v>
      </c>
      <c r="C37" s="195">
        <v>45093</v>
      </c>
      <c r="D37" s="161">
        <v>45748</v>
      </c>
      <c r="E37" s="125">
        <v>3000000</v>
      </c>
      <c r="F37" s="126">
        <v>10.896599999999999</v>
      </c>
      <c r="G37" s="126">
        <v>10.9024</v>
      </c>
      <c r="H37" s="125">
        <v>3000000</v>
      </c>
      <c r="I37" s="125">
        <v>2493054722.8699999</v>
      </c>
      <c r="J37" s="126">
        <v>100</v>
      </c>
    </row>
    <row r="38" spans="2:10">
      <c r="B38" s="161">
        <v>45092</v>
      </c>
      <c r="C38" s="195">
        <v>45096</v>
      </c>
      <c r="D38" s="161">
        <v>45748</v>
      </c>
      <c r="E38" s="125">
        <v>750000</v>
      </c>
      <c r="F38" s="126">
        <v>10.896599999999999</v>
      </c>
      <c r="G38" s="126">
        <v>10.896599999999999</v>
      </c>
      <c r="H38" s="125">
        <v>0</v>
      </c>
      <c r="I38" s="125">
        <v>0</v>
      </c>
      <c r="J38" s="126">
        <v>0</v>
      </c>
    </row>
    <row r="39" spans="2:10">
      <c r="B39" s="161">
        <v>45099</v>
      </c>
      <c r="C39" s="195">
        <v>45100</v>
      </c>
      <c r="D39" s="161">
        <v>45748</v>
      </c>
      <c r="E39" s="125">
        <v>5000000</v>
      </c>
      <c r="F39" s="126">
        <v>10.9823</v>
      </c>
      <c r="G39" s="126">
        <v>10.988899999999999</v>
      </c>
      <c r="H39" s="125">
        <v>5000000</v>
      </c>
      <c r="I39" s="125">
        <v>4157935297.1700001</v>
      </c>
      <c r="J39" s="126">
        <v>100</v>
      </c>
    </row>
    <row r="40" spans="2:10">
      <c r="B40" s="161">
        <v>45099</v>
      </c>
      <c r="C40" s="195">
        <v>45103</v>
      </c>
      <c r="D40" s="161">
        <v>45748</v>
      </c>
      <c r="E40" s="125">
        <v>1250000</v>
      </c>
      <c r="F40" s="126">
        <v>10.9823</v>
      </c>
      <c r="G40" s="126">
        <v>10.9823</v>
      </c>
      <c r="H40" s="125">
        <v>1248328</v>
      </c>
      <c r="I40" s="125">
        <v>1038523640.12</v>
      </c>
      <c r="J40" s="126">
        <v>99.866239999999991</v>
      </c>
    </row>
    <row r="41" spans="2:10">
      <c r="B41" s="161">
        <v>45106</v>
      </c>
      <c r="C41" s="195">
        <v>45107</v>
      </c>
      <c r="D41" s="162">
        <v>45748</v>
      </c>
      <c r="E41" s="125">
        <v>6000000</v>
      </c>
      <c r="F41" s="126">
        <v>10.844799999999999</v>
      </c>
      <c r="G41" s="126">
        <v>10.844799999999999</v>
      </c>
      <c r="H41" s="125">
        <v>6000000</v>
      </c>
      <c r="I41" s="125">
        <v>5010711900</v>
      </c>
      <c r="J41" s="126">
        <v>100</v>
      </c>
    </row>
    <row r="42" spans="2:10">
      <c r="B42" s="161" t="s">
        <v>30</v>
      </c>
      <c r="C42" s="163" t="s">
        <v>30</v>
      </c>
      <c r="D42" s="161" t="s">
        <v>30</v>
      </c>
      <c r="E42" s="125" t="s">
        <v>30</v>
      </c>
      <c r="F42" s="126" t="s">
        <v>30</v>
      </c>
      <c r="G42" s="126" t="s">
        <v>30</v>
      </c>
      <c r="H42" s="125" t="s">
        <v>30</v>
      </c>
      <c r="I42" s="125" t="s">
        <v>30</v>
      </c>
      <c r="J42" s="126" t="s">
        <v>30</v>
      </c>
    </row>
    <row r="43" spans="2:10">
      <c r="B43" s="193" t="s">
        <v>30</v>
      </c>
      <c r="C43" s="194" t="s">
        <v>30</v>
      </c>
      <c r="D43" s="193">
        <v>46204</v>
      </c>
      <c r="E43" s="190">
        <v>53500000</v>
      </c>
      <c r="F43" s="191">
        <v>10.77000771511597</v>
      </c>
      <c r="G43" s="191">
        <v>10.777600296896233</v>
      </c>
      <c r="H43" s="190">
        <v>51748252</v>
      </c>
      <c r="I43" s="190">
        <v>37893759920.870003</v>
      </c>
      <c r="J43" s="191">
        <v>96.725704672897194</v>
      </c>
    </row>
    <row r="44" spans="2:10">
      <c r="B44" s="161">
        <v>45078</v>
      </c>
      <c r="C44" s="195">
        <v>45079</v>
      </c>
      <c r="D44" s="161">
        <v>46204</v>
      </c>
      <c r="E44" s="125">
        <v>14000000</v>
      </c>
      <c r="F44" s="126">
        <v>11.049799999999999</v>
      </c>
      <c r="G44" s="126">
        <v>11.057499999999999</v>
      </c>
      <c r="H44" s="125">
        <v>14000000</v>
      </c>
      <c r="I44" s="125">
        <v>10146641466.700001</v>
      </c>
      <c r="J44" s="126">
        <v>100</v>
      </c>
    </row>
    <row r="45" spans="2:10">
      <c r="B45" s="161">
        <v>45078</v>
      </c>
      <c r="C45" s="195">
        <v>45082</v>
      </c>
      <c r="D45" s="161">
        <v>46204</v>
      </c>
      <c r="E45" s="125">
        <v>3500000</v>
      </c>
      <c r="F45" s="126">
        <v>11.049799999999999</v>
      </c>
      <c r="G45" s="126">
        <v>11.049799999999999</v>
      </c>
      <c r="H45" s="125">
        <v>3499927</v>
      </c>
      <c r="I45" s="125">
        <v>2537669148.73</v>
      </c>
      <c r="J45" s="126">
        <v>99.997914285714288</v>
      </c>
    </row>
    <row r="46" spans="2:10">
      <c r="B46" s="161">
        <v>45084</v>
      </c>
      <c r="C46" s="195">
        <v>45086</v>
      </c>
      <c r="D46" s="161">
        <v>46204</v>
      </c>
      <c r="E46" s="125">
        <v>12000000</v>
      </c>
      <c r="F46" s="126">
        <v>10.6762</v>
      </c>
      <c r="G46" s="126">
        <v>10.6898</v>
      </c>
      <c r="H46" s="125">
        <v>12000000</v>
      </c>
      <c r="I46" s="125">
        <v>8801781572.1200008</v>
      </c>
      <c r="J46" s="126">
        <v>100</v>
      </c>
    </row>
    <row r="47" spans="2:10">
      <c r="B47" s="161">
        <v>45084</v>
      </c>
      <c r="C47" s="195">
        <v>45089</v>
      </c>
      <c r="D47" s="161">
        <v>46204</v>
      </c>
      <c r="E47" s="125">
        <v>3000000</v>
      </c>
      <c r="F47" s="126">
        <v>10.6762</v>
      </c>
      <c r="G47" s="126">
        <v>10.6762</v>
      </c>
      <c r="H47" s="125">
        <v>2999997</v>
      </c>
      <c r="I47" s="125">
        <v>2201331570.5700002</v>
      </c>
      <c r="J47" s="126">
        <v>99.999899999999997</v>
      </c>
    </row>
    <row r="48" spans="2:10">
      <c r="B48" s="161">
        <v>45092</v>
      </c>
      <c r="C48" s="195">
        <v>45093</v>
      </c>
      <c r="D48" s="161">
        <v>46204</v>
      </c>
      <c r="E48" s="125">
        <v>7000000</v>
      </c>
      <c r="F48" s="126">
        <v>10.616400000000001</v>
      </c>
      <c r="G48" s="126">
        <v>10.626899999999999</v>
      </c>
      <c r="H48" s="125">
        <v>7000000</v>
      </c>
      <c r="I48" s="125">
        <v>5153168066.0900002</v>
      </c>
      <c r="J48" s="126">
        <v>100</v>
      </c>
    </row>
    <row r="49" spans="2:10">
      <c r="B49" s="161">
        <v>45092</v>
      </c>
      <c r="C49" s="195">
        <v>45096</v>
      </c>
      <c r="D49" s="161">
        <v>46204</v>
      </c>
      <c r="E49" s="125">
        <v>1750000</v>
      </c>
      <c r="F49" s="126">
        <v>10.616400000000001</v>
      </c>
      <c r="G49" s="126">
        <v>10.616400000000001</v>
      </c>
      <c r="H49" s="125">
        <v>0</v>
      </c>
      <c r="I49" s="125">
        <v>0</v>
      </c>
      <c r="J49" s="126">
        <v>0</v>
      </c>
    </row>
    <row r="50" spans="2:10">
      <c r="B50" s="161">
        <v>45099</v>
      </c>
      <c r="C50" s="195">
        <v>45100</v>
      </c>
      <c r="D50" s="161">
        <v>46204</v>
      </c>
      <c r="E50" s="125">
        <v>5000000</v>
      </c>
      <c r="F50" s="126">
        <v>10.622299999999999</v>
      </c>
      <c r="G50" s="126">
        <v>10.632</v>
      </c>
      <c r="H50" s="125">
        <v>5000000</v>
      </c>
      <c r="I50" s="125">
        <v>3687612143.5700002</v>
      </c>
      <c r="J50" s="126">
        <v>100</v>
      </c>
    </row>
    <row r="51" spans="2:10">
      <c r="B51" s="161">
        <v>45099</v>
      </c>
      <c r="C51" s="195">
        <v>45103</v>
      </c>
      <c r="D51" s="161">
        <v>46204</v>
      </c>
      <c r="E51" s="125">
        <v>1250000</v>
      </c>
      <c r="F51" s="126">
        <v>10.622299999999999</v>
      </c>
      <c r="G51" s="126">
        <v>10.622299999999999</v>
      </c>
      <c r="H51" s="125">
        <v>1248328</v>
      </c>
      <c r="I51" s="125">
        <v>921040491.09000003</v>
      </c>
      <c r="J51" s="126">
        <v>99.866239999999991</v>
      </c>
    </row>
    <row r="52" spans="2:10">
      <c r="B52" s="161">
        <v>45106</v>
      </c>
      <c r="C52" s="195">
        <v>45107</v>
      </c>
      <c r="D52" s="162">
        <v>46204</v>
      </c>
      <c r="E52" s="125">
        <v>6000000</v>
      </c>
      <c r="F52" s="126">
        <v>10.535</v>
      </c>
      <c r="G52" s="126">
        <v>10.535</v>
      </c>
      <c r="H52" s="125">
        <v>6000000</v>
      </c>
      <c r="I52" s="125">
        <v>4444515462</v>
      </c>
      <c r="J52" s="126">
        <v>100</v>
      </c>
    </row>
    <row r="53" spans="2:10">
      <c r="B53" s="161" t="s">
        <v>30</v>
      </c>
      <c r="C53" s="163" t="s">
        <v>30</v>
      </c>
      <c r="D53" s="161" t="s">
        <v>30</v>
      </c>
      <c r="E53" s="125" t="s">
        <v>30</v>
      </c>
      <c r="F53" s="126" t="s">
        <v>30</v>
      </c>
      <c r="G53" s="126" t="s">
        <v>30</v>
      </c>
      <c r="H53" s="125" t="s">
        <v>30</v>
      </c>
      <c r="I53" s="125" t="s">
        <v>30</v>
      </c>
      <c r="J53" s="126" t="s">
        <v>30</v>
      </c>
    </row>
    <row r="54" spans="2:10">
      <c r="B54" s="187" t="s">
        <v>11</v>
      </c>
      <c r="C54" s="192" t="s">
        <v>30</v>
      </c>
      <c r="D54" s="201" t="s">
        <v>30</v>
      </c>
      <c r="E54" s="188">
        <v>7737500</v>
      </c>
      <c r="F54" s="189" t="s">
        <v>30</v>
      </c>
      <c r="G54" s="189" t="s">
        <v>30</v>
      </c>
      <c r="H54" s="188">
        <v>6240296</v>
      </c>
      <c r="I54" s="188">
        <v>26936819581.099998</v>
      </c>
      <c r="J54" s="189">
        <v>80.650029079159935</v>
      </c>
    </row>
    <row r="55" spans="2:10">
      <c r="B55" s="193" t="s">
        <v>30</v>
      </c>
      <c r="C55" s="194" t="s">
        <v>30</v>
      </c>
      <c r="D55" s="193">
        <v>46249</v>
      </c>
      <c r="E55" s="190">
        <v>1875000</v>
      </c>
      <c r="F55" s="191">
        <v>5.5494969351774568</v>
      </c>
      <c r="G55" s="191">
        <v>5.5494969351774568</v>
      </c>
      <c r="H55" s="190">
        <v>1630426</v>
      </c>
      <c r="I55" s="190">
        <v>6954771881.5799999</v>
      </c>
      <c r="J55" s="191">
        <v>86.956053333333344</v>
      </c>
    </row>
    <row r="56" spans="2:10">
      <c r="B56" s="161">
        <v>45090</v>
      </c>
      <c r="C56" s="195">
        <v>45091</v>
      </c>
      <c r="D56" s="161">
        <v>46249</v>
      </c>
      <c r="E56" s="125">
        <v>625000</v>
      </c>
      <c r="F56" s="126">
        <v>5.64</v>
      </c>
      <c r="G56" s="126">
        <v>5.64</v>
      </c>
      <c r="H56" s="125">
        <v>500000</v>
      </c>
      <c r="I56" s="125">
        <v>2124164280.47</v>
      </c>
      <c r="J56" s="126">
        <v>80</v>
      </c>
    </row>
    <row r="57" spans="2:10">
      <c r="B57" s="161">
        <v>45104</v>
      </c>
      <c r="C57" s="195">
        <v>45105</v>
      </c>
      <c r="D57" s="162">
        <v>46249</v>
      </c>
      <c r="E57" s="125">
        <v>1250000</v>
      </c>
      <c r="F57" s="126">
        <v>5.5096999999999996</v>
      </c>
      <c r="G57" s="126">
        <v>5.5096999999999996</v>
      </c>
      <c r="H57" s="125">
        <v>1130426</v>
      </c>
      <c r="I57" s="125">
        <v>4830607601.1099997</v>
      </c>
      <c r="J57" s="126">
        <v>90.434079999999994</v>
      </c>
    </row>
    <row r="58" spans="2:10">
      <c r="B58" s="161" t="s">
        <v>30</v>
      </c>
      <c r="C58" s="163" t="s">
        <v>30</v>
      </c>
      <c r="D58" s="161" t="s">
        <v>30</v>
      </c>
      <c r="E58" s="125" t="s">
        <v>30</v>
      </c>
      <c r="F58" s="126" t="s">
        <v>30</v>
      </c>
      <c r="G58" s="126" t="s">
        <v>30</v>
      </c>
      <c r="H58" s="125" t="s">
        <v>30</v>
      </c>
      <c r="I58" s="125" t="s">
        <v>30</v>
      </c>
      <c r="J58" s="126" t="s">
        <v>30</v>
      </c>
    </row>
    <row r="59" spans="2:10">
      <c r="B59" s="193" t="s">
        <v>30</v>
      </c>
      <c r="C59" s="194" t="s">
        <v>30</v>
      </c>
      <c r="D59" s="193">
        <v>46980</v>
      </c>
      <c r="E59" s="190">
        <v>3125000</v>
      </c>
      <c r="F59" s="191">
        <v>5.3766363342719323</v>
      </c>
      <c r="G59" s="191">
        <v>5.3766363342719323</v>
      </c>
      <c r="H59" s="190">
        <v>2545619</v>
      </c>
      <c r="I59" s="190">
        <v>11002180412.76</v>
      </c>
      <c r="J59" s="191">
        <v>81.459807999999995</v>
      </c>
    </row>
    <row r="60" spans="2:10">
      <c r="B60" s="161">
        <v>45083</v>
      </c>
      <c r="C60" s="195">
        <v>45084</v>
      </c>
      <c r="D60" s="161">
        <v>46980</v>
      </c>
      <c r="E60" s="125">
        <v>1875000</v>
      </c>
      <c r="F60" s="126">
        <v>5.3489000000000004</v>
      </c>
      <c r="G60" s="126">
        <v>5.3489000000000004</v>
      </c>
      <c r="H60" s="125">
        <v>1507999</v>
      </c>
      <c r="I60" s="125">
        <v>6521120887.8200006</v>
      </c>
      <c r="J60" s="126">
        <v>80.426613333333336</v>
      </c>
    </row>
    <row r="61" spans="2:10">
      <c r="B61" s="161">
        <v>45097</v>
      </c>
      <c r="C61" s="195">
        <v>45098</v>
      </c>
      <c r="D61" s="162">
        <v>46980</v>
      </c>
      <c r="E61" s="125">
        <v>1250000</v>
      </c>
      <c r="F61" s="126">
        <v>5.4169999999999998</v>
      </c>
      <c r="G61" s="126">
        <v>5.4169999999999998</v>
      </c>
      <c r="H61" s="125">
        <v>1037620</v>
      </c>
      <c r="I61" s="125">
        <v>4481059524.9399996</v>
      </c>
      <c r="J61" s="126">
        <v>83.009599999999992</v>
      </c>
    </row>
    <row r="62" spans="2:10">
      <c r="B62" s="161" t="s">
        <v>30</v>
      </c>
      <c r="C62" s="163" t="s">
        <v>30</v>
      </c>
      <c r="D62" s="161" t="s">
        <v>30</v>
      </c>
      <c r="E62" s="125" t="s">
        <v>30</v>
      </c>
      <c r="F62" s="126" t="s">
        <v>30</v>
      </c>
      <c r="G62" s="126" t="s">
        <v>30</v>
      </c>
      <c r="H62" s="125" t="s">
        <v>30</v>
      </c>
      <c r="I62" s="125" t="s">
        <v>30</v>
      </c>
      <c r="J62" s="126" t="s">
        <v>30</v>
      </c>
    </row>
    <row r="63" spans="2:10">
      <c r="B63" s="193" t="s">
        <v>30</v>
      </c>
      <c r="C63" s="194" t="s">
        <v>30</v>
      </c>
      <c r="D63" s="193">
        <v>51363</v>
      </c>
      <c r="E63" s="190">
        <v>375000</v>
      </c>
      <c r="F63" s="191">
        <v>5.5291633138442551</v>
      </c>
      <c r="G63" s="191">
        <v>5.5291633138442551</v>
      </c>
      <c r="H63" s="190">
        <v>318135</v>
      </c>
      <c r="I63" s="190">
        <v>1407803121.5799999</v>
      </c>
      <c r="J63" s="191">
        <v>84.835999999999999</v>
      </c>
    </row>
    <row r="64" spans="2:10">
      <c r="B64" s="161">
        <v>45083</v>
      </c>
      <c r="C64" s="195">
        <v>45084</v>
      </c>
      <c r="D64" s="161">
        <v>51363</v>
      </c>
      <c r="E64" s="125">
        <v>150000</v>
      </c>
      <c r="F64" s="126">
        <v>5.5279999999999996</v>
      </c>
      <c r="G64" s="126">
        <v>5.5279999999999996</v>
      </c>
      <c r="H64" s="125">
        <v>133200</v>
      </c>
      <c r="I64" s="125">
        <v>588944690.91999996</v>
      </c>
      <c r="J64" s="126">
        <v>88.8</v>
      </c>
    </row>
    <row r="65" spans="2:10">
      <c r="B65" s="161">
        <v>45083</v>
      </c>
      <c r="C65" s="195">
        <v>45086</v>
      </c>
      <c r="D65" s="161">
        <v>51363</v>
      </c>
      <c r="E65" s="125">
        <v>37500</v>
      </c>
      <c r="F65" s="126">
        <v>5.5279999999999996</v>
      </c>
      <c r="G65" s="126">
        <v>5.5279999999999996</v>
      </c>
      <c r="H65" s="125">
        <v>0</v>
      </c>
      <c r="I65" s="125">
        <v>0</v>
      </c>
      <c r="J65" s="126">
        <v>0</v>
      </c>
    </row>
    <row r="66" spans="2:10">
      <c r="B66" s="161">
        <v>45097</v>
      </c>
      <c r="C66" s="195">
        <v>45098</v>
      </c>
      <c r="D66" s="161">
        <v>51363</v>
      </c>
      <c r="E66" s="125">
        <v>150000</v>
      </c>
      <c r="F66" s="126">
        <v>5.53</v>
      </c>
      <c r="G66" s="126">
        <v>5.53</v>
      </c>
      <c r="H66" s="125">
        <v>150000</v>
      </c>
      <c r="I66" s="125">
        <v>664145002.01999998</v>
      </c>
      <c r="J66" s="126">
        <v>100</v>
      </c>
    </row>
    <row r="67" spans="2:10">
      <c r="B67" s="161">
        <v>45097</v>
      </c>
      <c r="C67" s="195">
        <v>45099</v>
      </c>
      <c r="D67" s="162">
        <v>51363</v>
      </c>
      <c r="E67" s="125">
        <v>37500</v>
      </c>
      <c r="F67" s="126">
        <v>5.53</v>
      </c>
      <c r="G67" s="126">
        <v>5.53</v>
      </c>
      <c r="H67" s="125">
        <v>34935</v>
      </c>
      <c r="I67" s="125">
        <v>154713428.63999999</v>
      </c>
      <c r="J67" s="126">
        <v>93.16</v>
      </c>
    </row>
    <row r="68" spans="2:10">
      <c r="B68" s="161" t="s">
        <v>30</v>
      </c>
      <c r="C68" s="163" t="s">
        <v>30</v>
      </c>
      <c r="D68" s="161" t="s">
        <v>30</v>
      </c>
      <c r="E68" s="125" t="s">
        <v>30</v>
      </c>
      <c r="F68" s="126" t="s">
        <v>30</v>
      </c>
      <c r="G68" s="126" t="s">
        <v>30</v>
      </c>
      <c r="H68" s="125" t="s">
        <v>30</v>
      </c>
      <c r="I68" s="125" t="s">
        <v>30</v>
      </c>
      <c r="J68" s="126" t="s">
        <v>30</v>
      </c>
    </row>
    <row r="69" spans="2:10">
      <c r="B69" s="193" t="s">
        <v>30</v>
      </c>
      <c r="C69" s="194" t="s">
        <v>30</v>
      </c>
      <c r="D69" s="193">
        <v>55015</v>
      </c>
      <c r="E69" s="190">
        <v>375000</v>
      </c>
      <c r="F69" s="191">
        <v>5.6166999999999998</v>
      </c>
      <c r="G69" s="191">
        <v>5.6166999999999998</v>
      </c>
      <c r="H69" s="190">
        <v>160993</v>
      </c>
      <c r="I69" s="190">
        <v>715067009.55999994</v>
      </c>
      <c r="J69" s="191">
        <v>42.931466666666665</v>
      </c>
    </row>
    <row r="70" spans="2:10">
      <c r="B70" s="161">
        <v>45076</v>
      </c>
      <c r="C70" s="195">
        <v>45078</v>
      </c>
      <c r="D70" s="161">
        <v>55015</v>
      </c>
      <c r="E70" s="125">
        <v>37500</v>
      </c>
      <c r="F70" s="126">
        <v>5.718</v>
      </c>
      <c r="G70" s="126">
        <v>5.718</v>
      </c>
      <c r="H70" s="125">
        <v>0</v>
      </c>
      <c r="I70" s="125">
        <v>0</v>
      </c>
      <c r="J70" s="126">
        <v>0</v>
      </c>
    </row>
    <row r="71" spans="2:10">
      <c r="B71" s="161">
        <v>45090</v>
      </c>
      <c r="C71" s="195">
        <v>45091</v>
      </c>
      <c r="D71" s="161">
        <v>55015</v>
      </c>
      <c r="E71" s="125">
        <v>150000</v>
      </c>
      <c r="F71" s="126">
        <v>0</v>
      </c>
      <c r="G71" s="126">
        <v>0</v>
      </c>
      <c r="H71" s="125">
        <v>0</v>
      </c>
      <c r="I71" s="125">
        <v>0</v>
      </c>
      <c r="J71" s="126">
        <v>0</v>
      </c>
    </row>
    <row r="72" spans="2:10">
      <c r="B72" s="161">
        <v>45104</v>
      </c>
      <c r="C72" s="195">
        <v>45105</v>
      </c>
      <c r="D72" s="161">
        <v>55015</v>
      </c>
      <c r="E72" s="125">
        <v>150000</v>
      </c>
      <c r="F72" s="126">
        <v>5.6166999999999998</v>
      </c>
      <c r="G72" s="126">
        <v>5.6166999999999998</v>
      </c>
      <c r="H72" s="125">
        <v>150000</v>
      </c>
      <c r="I72" s="125">
        <v>666253629.28999996</v>
      </c>
      <c r="J72" s="126">
        <v>100</v>
      </c>
    </row>
    <row r="73" spans="2:10">
      <c r="B73" s="161">
        <v>45104</v>
      </c>
      <c r="C73" s="195">
        <v>45106</v>
      </c>
      <c r="D73" s="162">
        <v>55015</v>
      </c>
      <c r="E73" s="125">
        <v>37500</v>
      </c>
      <c r="F73" s="126">
        <v>5.6166999999999998</v>
      </c>
      <c r="G73" s="126">
        <v>5.6166999999999998</v>
      </c>
      <c r="H73" s="125">
        <v>10993</v>
      </c>
      <c r="I73" s="125">
        <v>48813380.270000003</v>
      </c>
      <c r="J73" s="126">
        <v>29.314666666666668</v>
      </c>
    </row>
    <row r="74" spans="2:10">
      <c r="B74" s="161" t="s">
        <v>30</v>
      </c>
      <c r="C74" s="163" t="s">
        <v>30</v>
      </c>
      <c r="D74" s="161" t="s">
        <v>30</v>
      </c>
      <c r="E74" s="125" t="s">
        <v>30</v>
      </c>
      <c r="F74" s="126" t="s">
        <v>30</v>
      </c>
      <c r="G74" s="126" t="s">
        <v>30</v>
      </c>
      <c r="H74" s="125" t="s">
        <v>30</v>
      </c>
      <c r="I74" s="125" t="s">
        <v>30</v>
      </c>
      <c r="J74" s="126" t="s">
        <v>30</v>
      </c>
    </row>
    <row r="75" spans="2:10">
      <c r="B75" s="193" t="s">
        <v>30</v>
      </c>
      <c r="C75" s="194" t="s">
        <v>30</v>
      </c>
      <c r="D75" s="193">
        <v>58668</v>
      </c>
      <c r="E75" s="190">
        <v>300000</v>
      </c>
      <c r="F75" s="191">
        <v>5.5976507037171421</v>
      </c>
      <c r="G75" s="191">
        <v>5.5976507037171421</v>
      </c>
      <c r="H75" s="190">
        <v>63250</v>
      </c>
      <c r="I75" s="190">
        <v>282968952.98000002</v>
      </c>
      <c r="J75" s="191">
        <v>21.083333333333336</v>
      </c>
    </row>
    <row r="76" spans="2:10">
      <c r="B76" s="161">
        <v>45083</v>
      </c>
      <c r="C76" s="195">
        <v>45084</v>
      </c>
      <c r="D76" s="161">
        <v>58668</v>
      </c>
      <c r="E76" s="125">
        <v>150000</v>
      </c>
      <c r="F76" s="126">
        <v>5.6079999999999997</v>
      </c>
      <c r="G76" s="126">
        <v>5.6079999999999997</v>
      </c>
      <c r="H76" s="125">
        <v>26950</v>
      </c>
      <c r="I76" s="125">
        <v>120272867.8</v>
      </c>
      <c r="J76" s="126">
        <v>17.966666666666669</v>
      </c>
    </row>
    <row r="77" spans="2:10">
      <c r="B77" s="161">
        <v>45097</v>
      </c>
      <c r="C77" s="195">
        <v>45098</v>
      </c>
      <c r="D77" s="162">
        <v>58668</v>
      </c>
      <c r="E77" s="125">
        <v>150000</v>
      </c>
      <c r="F77" s="126">
        <v>5.59</v>
      </c>
      <c r="G77" s="126">
        <v>5.59</v>
      </c>
      <c r="H77" s="125">
        <v>36300</v>
      </c>
      <c r="I77" s="125">
        <v>162696085.18000001</v>
      </c>
      <c r="J77" s="126">
        <v>24.2</v>
      </c>
    </row>
    <row r="78" spans="2:10">
      <c r="B78" s="161" t="s">
        <v>30</v>
      </c>
      <c r="C78" s="163" t="s">
        <v>30</v>
      </c>
      <c r="D78" s="161" t="s">
        <v>30</v>
      </c>
      <c r="E78" s="125" t="s">
        <v>30</v>
      </c>
      <c r="F78" s="126" t="s">
        <v>30</v>
      </c>
      <c r="G78" s="126" t="s">
        <v>30</v>
      </c>
      <c r="H78" s="125" t="s">
        <v>30</v>
      </c>
      <c r="I78" s="125" t="s">
        <v>30</v>
      </c>
      <c r="J78" s="126" t="s">
        <v>30</v>
      </c>
    </row>
    <row r="79" spans="2:10">
      <c r="B79" s="193" t="s">
        <v>30</v>
      </c>
      <c r="C79" s="194" t="s">
        <v>30</v>
      </c>
      <c r="D79" s="193">
        <v>48714</v>
      </c>
      <c r="E79" s="190">
        <v>1687500</v>
      </c>
      <c r="F79" s="191">
        <v>5.4659060702864668</v>
      </c>
      <c r="G79" s="191">
        <v>5.4659060702864668</v>
      </c>
      <c r="H79" s="190">
        <v>1521873</v>
      </c>
      <c r="I79" s="190">
        <v>6574028202.6399994</v>
      </c>
      <c r="J79" s="191">
        <v>90.185066666666671</v>
      </c>
    </row>
    <row r="80" spans="2:10">
      <c r="B80" s="161">
        <v>45076</v>
      </c>
      <c r="C80" s="195">
        <v>45078</v>
      </c>
      <c r="D80" s="161">
        <v>48714</v>
      </c>
      <c r="E80" s="125">
        <v>125000</v>
      </c>
      <c r="F80" s="126">
        <v>5.5679999999999996</v>
      </c>
      <c r="G80" s="126">
        <v>5.5679999999999996</v>
      </c>
      <c r="H80" s="125">
        <v>5809</v>
      </c>
      <c r="I80" s="125">
        <v>24826712.48</v>
      </c>
      <c r="J80" s="126">
        <v>4.6471999999999998</v>
      </c>
    </row>
    <row r="81" spans="2:10">
      <c r="B81" s="161">
        <v>45090</v>
      </c>
      <c r="C81" s="195">
        <v>45091</v>
      </c>
      <c r="D81" s="161">
        <v>48714</v>
      </c>
      <c r="E81" s="125">
        <v>500000</v>
      </c>
      <c r="F81" s="126">
        <v>5.54</v>
      </c>
      <c r="G81" s="126">
        <v>5.54</v>
      </c>
      <c r="H81" s="125">
        <v>500000</v>
      </c>
      <c r="I81" s="125">
        <v>2145478055.99</v>
      </c>
      <c r="J81" s="126">
        <v>100</v>
      </c>
    </row>
    <row r="82" spans="2:10">
      <c r="B82" s="161">
        <v>45090</v>
      </c>
      <c r="C82" s="195">
        <v>45092</v>
      </c>
      <c r="D82" s="161">
        <v>48714</v>
      </c>
      <c r="E82" s="125">
        <v>125000</v>
      </c>
      <c r="F82" s="126">
        <v>5.54</v>
      </c>
      <c r="G82" s="126">
        <v>5.54</v>
      </c>
      <c r="H82" s="125">
        <v>118993</v>
      </c>
      <c r="I82" s="125">
        <v>510740740.38999999</v>
      </c>
      <c r="J82" s="126">
        <v>95.194400000000002</v>
      </c>
    </row>
    <row r="83" spans="2:10">
      <c r="B83" s="161">
        <v>45104</v>
      </c>
      <c r="C83" s="195">
        <v>45105</v>
      </c>
      <c r="D83" s="161">
        <v>48714</v>
      </c>
      <c r="E83" s="125">
        <v>750000</v>
      </c>
      <c r="F83" s="126">
        <v>5.4146999999999998</v>
      </c>
      <c r="G83" s="126">
        <v>5.4146999999999998</v>
      </c>
      <c r="H83" s="125">
        <v>750000</v>
      </c>
      <c r="I83" s="125">
        <v>3254903407.4899998</v>
      </c>
      <c r="J83" s="126">
        <v>100</v>
      </c>
    </row>
    <row r="84" spans="2:10">
      <c r="B84" s="161">
        <v>45104</v>
      </c>
      <c r="C84" s="195">
        <v>45106</v>
      </c>
      <c r="D84" s="162">
        <v>48714</v>
      </c>
      <c r="E84" s="125">
        <v>187500</v>
      </c>
      <c r="F84" s="126">
        <v>5.4146999999999998</v>
      </c>
      <c r="G84" s="126">
        <v>5.4146999999999998</v>
      </c>
      <c r="H84" s="125">
        <v>147071</v>
      </c>
      <c r="I84" s="125">
        <v>638079286.28999996</v>
      </c>
      <c r="J84" s="126">
        <v>78.437866666666665</v>
      </c>
    </row>
    <row r="85" spans="2:10">
      <c r="B85" s="161" t="s">
        <v>30</v>
      </c>
      <c r="C85" s="163" t="s">
        <v>30</v>
      </c>
      <c r="D85" s="161" t="s">
        <v>30</v>
      </c>
      <c r="E85" s="125" t="s">
        <v>30</v>
      </c>
      <c r="F85" s="126" t="s">
        <v>30</v>
      </c>
      <c r="G85" s="126" t="s">
        <v>30</v>
      </c>
      <c r="H85" s="125" t="s">
        <v>30</v>
      </c>
      <c r="I85" s="125" t="s">
        <v>30</v>
      </c>
      <c r="J85" s="126" t="s">
        <v>30</v>
      </c>
    </row>
    <row r="86" spans="2:10">
      <c r="B86" s="187" t="s">
        <v>12</v>
      </c>
      <c r="C86" s="192" t="s">
        <v>30</v>
      </c>
      <c r="D86" s="201" t="s">
        <v>30</v>
      </c>
      <c r="E86" s="188">
        <v>17000000</v>
      </c>
      <c r="F86" s="189" t="s">
        <v>30</v>
      </c>
      <c r="G86" s="189" t="s">
        <v>30</v>
      </c>
      <c r="H86" s="188">
        <v>16492981</v>
      </c>
      <c r="I86" s="188">
        <v>16380154548.109999</v>
      </c>
      <c r="J86" s="189">
        <v>97.01753529411765</v>
      </c>
    </row>
    <row r="87" spans="2:10">
      <c r="B87" s="193" t="s">
        <v>30</v>
      </c>
      <c r="C87" s="194" t="s">
        <v>30</v>
      </c>
      <c r="D87" s="193">
        <v>47119</v>
      </c>
      <c r="E87" s="190">
        <v>9125000</v>
      </c>
      <c r="F87" s="191">
        <v>11.012503399603105</v>
      </c>
      <c r="G87" s="191">
        <v>11.016781301070756</v>
      </c>
      <c r="H87" s="190">
        <v>8874988</v>
      </c>
      <c r="I87" s="190">
        <v>8926732835.8599987</v>
      </c>
      <c r="J87" s="191">
        <v>97.260142465753432</v>
      </c>
    </row>
    <row r="88" spans="2:10">
      <c r="B88" s="161">
        <v>45078</v>
      </c>
      <c r="C88" s="195">
        <v>45079</v>
      </c>
      <c r="D88" s="161">
        <v>47119</v>
      </c>
      <c r="E88" s="125">
        <v>1500000</v>
      </c>
      <c r="F88" s="126">
        <v>11.342700000000001</v>
      </c>
      <c r="G88" s="126">
        <v>11.3529</v>
      </c>
      <c r="H88" s="125">
        <v>1500000</v>
      </c>
      <c r="I88" s="125">
        <v>1484888523.8499999</v>
      </c>
      <c r="J88" s="126">
        <v>100</v>
      </c>
    </row>
    <row r="89" spans="2:10">
      <c r="B89" s="161">
        <v>45078</v>
      </c>
      <c r="C89" s="195">
        <v>45082</v>
      </c>
      <c r="D89" s="161">
        <v>47119</v>
      </c>
      <c r="E89" s="125">
        <v>375000</v>
      </c>
      <c r="F89" s="126">
        <v>11.342700000000001</v>
      </c>
      <c r="G89" s="126">
        <v>11.342700000000001</v>
      </c>
      <c r="H89" s="125">
        <v>374998</v>
      </c>
      <c r="I89" s="125">
        <v>371378928.73000002</v>
      </c>
      <c r="J89" s="126">
        <v>99.999466666666663</v>
      </c>
    </row>
    <row r="90" spans="2:10">
      <c r="B90" s="161">
        <v>45084</v>
      </c>
      <c r="C90" s="195">
        <v>45086</v>
      </c>
      <c r="D90" s="161">
        <v>47119</v>
      </c>
      <c r="E90" s="125">
        <v>2000000</v>
      </c>
      <c r="F90" s="126">
        <v>10.9696</v>
      </c>
      <c r="G90" s="126">
        <v>10.973000000000001</v>
      </c>
      <c r="H90" s="125">
        <v>2000000</v>
      </c>
      <c r="I90" s="125">
        <v>2011351431.21</v>
      </c>
      <c r="J90" s="126">
        <v>100</v>
      </c>
    </row>
    <row r="91" spans="2:10">
      <c r="B91" s="161">
        <v>45084</v>
      </c>
      <c r="C91" s="195">
        <v>45089</v>
      </c>
      <c r="D91" s="161">
        <v>47119</v>
      </c>
      <c r="E91" s="125">
        <v>500000</v>
      </c>
      <c r="F91" s="126">
        <v>10.9696</v>
      </c>
      <c r="G91" s="126">
        <v>10.9696</v>
      </c>
      <c r="H91" s="125">
        <v>499994</v>
      </c>
      <c r="I91" s="125">
        <v>503041422.36000001</v>
      </c>
      <c r="J91" s="126">
        <v>99.998800000000003</v>
      </c>
    </row>
    <row r="92" spans="2:10">
      <c r="B92" s="161">
        <v>45092</v>
      </c>
      <c r="C92" s="195">
        <v>45093</v>
      </c>
      <c r="D92" s="161">
        <v>47119</v>
      </c>
      <c r="E92" s="125">
        <v>1000000</v>
      </c>
      <c r="F92" s="126">
        <v>10.959099999999999</v>
      </c>
      <c r="G92" s="126">
        <v>10.96</v>
      </c>
      <c r="H92" s="125">
        <v>1000000</v>
      </c>
      <c r="I92" s="125">
        <v>1008153656.7</v>
      </c>
      <c r="J92" s="126">
        <v>100</v>
      </c>
    </row>
    <row r="93" spans="2:10">
      <c r="B93" s="161">
        <v>45092</v>
      </c>
      <c r="C93" s="195">
        <v>45096</v>
      </c>
      <c r="D93" s="161">
        <v>47119</v>
      </c>
      <c r="E93" s="125">
        <v>250000</v>
      </c>
      <c r="F93" s="126">
        <v>10.959099999999999</v>
      </c>
      <c r="G93" s="126">
        <v>10.959099999999999</v>
      </c>
      <c r="H93" s="125">
        <v>0</v>
      </c>
      <c r="I93" s="125">
        <v>0</v>
      </c>
      <c r="J93" s="126">
        <v>0</v>
      </c>
    </row>
    <row r="94" spans="2:10">
      <c r="B94" s="161">
        <v>45099</v>
      </c>
      <c r="C94" s="195">
        <v>45100</v>
      </c>
      <c r="D94" s="161">
        <v>47119</v>
      </c>
      <c r="E94" s="125">
        <v>2000000</v>
      </c>
      <c r="F94" s="126">
        <v>10.887499999999999</v>
      </c>
      <c r="G94" s="126">
        <v>10.895</v>
      </c>
      <c r="H94" s="125">
        <v>2000000</v>
      </c>
      <c r="I94" s="125">
        <v>2025914025.75</v>
      </c>
      <c r="J94" s="126">
        <v>100</v>
      </c>
    </row>
    <row r="95" spans="2:10">
      <c r="B95" s="161">
        <v>45099</v>
      </c>
      <c r="C95" s="195">
        <v>45103</v>
      </c>
      <c r="D95" s="161">
        <v>47119</v>
      </c>
      <c r="E95" s="125">
        <v>500000</v>
      </c>
      <c r="F95" s="126">
        <v>10.887499999999999</v>
      </c>
      <c r="G95" s="126">
        <v>10.887499999999999</v>
      </c>
      <c r="H95" s="125">
        <v>499996</v>
      </c>
      <c r="I95" s="125">
        <v>506682783.95999998</v>
      </c>
      <c r="J95" s="126">
        <v>99.999200000000002</v>
      </c>
    </row>
    <row r="96" spans="2:10">
      <c r="B96" s="161">
        <v>45106</v>
      </c>
      <c r="C96" s="195">
        <v>45107</v>
      </c>
      <c r="D96" s="162">
        <v>47119</v>
      </c>
      <c r="E96" s="125">
        <v>1000000</v>
      </c>
      <c r="F96" s="126">
        <v>10.879899999999999</v>
      </c>
      <c r="G96" s="126">
        <v>10.88</v>
      </c>
      <c r="H96" s="125">
        <v>1000000</v>
      </c>
      <c r="I96" s="125">
        <v>1015322063.3</v>
      </c>
      <c r="J96" s="126">
        <v>100</v>
      </c>
    </row>
    <row r="97" spans="2:10">
      <c r="B97" s="161" t="s">
        <v>30</v>
      </c>
      <c r="C97" s="163" t="s">
        <v>30</v>
      </c>
      <c r="D97" s="161" t="s">
        <v>30</v>
      </c>
      <c r="E97" s="125" t="s">
        <v>30</v>
      </c>
      <c r="F97" s="126" t="s">
        <v>30</v>
      </c>
      <c r="G97" s="126" t="s">
        <v>30</v>
      </c>
      <c r="H97" s="125" t="s">
        <v>30</v>
      </c>
      <c r="I97" s="125" t="s">
        <v>30</v>
      </c>
      <c r="J97" s="126" t="s">
        <v>30</v>
      </c>
    </row>
    <row r="98" spans="2:10">
      <c r="B98" s="193" t="s">
        <v>30</v>
      </c>
      <c r="C98" s="194" t="s">
        <v>30</v>
      </c>
      <c r="D98" s="193">
        <v>48580</v>
      </c>
      <c r="E98" s="190">
        <v>7875000</v>
      </c>
      <c r="F98" s="191">
        <v>11.209668391600655</v>
      </c>
      <c r="G98" s="191">
        <v>11.213984832505291</v>
      </c>
      <c r="H98" s="190">
        <v>7617993</v>
      </c>
      <c r="I98" s="190">
        <v>7453421712.25</v>
      </c>
      <c r="J98" s="191">
        <v>96.736419047619052</v>
      </c>
    </row>
    <row r="99" spans="2:10">
      <c r="B99" s="161">
        <v>45078</v>
      </c>
      <c r="C99" s="161">
        <v>45079</v>
      </c>
      <c r="D99" s="161">
        <v>48580</v>
      </c>
      <c r="E99" s="125">
        <v>1500000</v>
      </c>
      <c r="F99" s="126">
        <v>11.585699999999999</v>
      </c>
      <c r="G99" s="126">
        <v>11.589700000000001</v>
      </c>
      <c r="H99" s="125">
        <v>1500000</v>
      </c>
      <c r="I99" s="125">
        <v>1432902176.6700001</v>
      </c>
      <c r="J99" s="126">
        <v>100</v>
      </c>
    </row>
    <row r="100" spans="2:10">
      <c r="B100" s="161">
        <v>45078</v>
      </c>
      <c r="C100" s="161">
        <v>45082</v>
      </c>
      <c r="D100" s="161">
        <v>48580</v>
      </c>
      <c r="E100" s="125">
        <v>375000</v>
      </c>
      <c r="F100" s="126">
        <v>11.585699999999999</v>
      </c>
      <c r="G100" s="126">
        <v>11.585699999999999</v>
      </c>
      <c r="H100" s="125">
        <v>374999</v>
      </c>
      <c r="I100" s="125">
        <v>358381696.62</v>
      </c>
      <c r="J100" s="126">
        <v>99.999733333333324</v>
      </c>
    </row>
    <row r="101" spans="2:10">
      <c r="B101" s="161">
        <v>45084</v>
      </c>
      <c r="C101" s="161">
        <v>45086</v>
      </c>
      <c r="D101" s="161">
        <v>48580</v>
      </c>
      <c r="E101" s="125">
        <v>1500000</v>
      </c>
      <c r="F101" s="126">
        <v>11.201000000000001</v>
      </c>
      <c r="G101" s="126">
        <v>11.2035</v>
      </c>
      <c r="H101" s="125">
        <v>1500000</v>
      </c>
      <c r="I101" s="125">
        <v>1465454953.78</v>
      </c>
      <c r="J101" s="126">
        <v>100</v>
      </c>
    </row>
    <row r="102" spans="2:10">
      <c r="B102" s="161">
        <v>45084</v>
      </c>
      <c r="C102" s="161">
        <v>45089</v>
      </c>
      <c r="D102" s="161">
        <v>48580</v>
      </c>
      <c r="E102" s="125">
        <v>375000</v>
      </c>
      <c r="F102" s="126">
        <v>11.201000000000001</v>
      </c>
      <c r="G102" s="126">
        <v>11.201000000000001</v>
      </c>
      <c r="H102" s="125">
        <v>210999</v>
      </c>
      <c r="I102" s="125">
        <v>206227484.41999999</v>
      </c>
      <c r="J102" s="126">
        <v>56.266400000000004</v>
      </c>
    </row>
    <row r="103" spans="2:10">
      <c r="B103" s="161">
        <v>45092</v>
      </c>
      <c r="C103" s="161">
        <v>45093</v>
      </c>
      <c r="D103" s="161">
        <v>48580</v>
      </c>
      <c r="E103" s="125">
        <v>500000</v>
      </c>
      <c r="F103" s="126">
        <v>11.138999999999999</v>
      </c>
      <c r="G103" s="126">
        <v>11.149699999999999</v>
      </c>
      <c r="H103" s="125">
        <v>500000</v>
      </c>
      <c r="I103" s="125">
        <v>491158101.80000001</v>
      </c>
      <c r="J103" s="126">
        <v>100</v>
      </c>
    </row>
    <row r="104" spans="2:10">
      <c r="B104" s="161">
        <v>45092</v>
      </c>
      <c r="C104" s="161">
        <v>45096</v>
      </c>
      <c r="D104" s="161">
        <v>48580</v>
      </c>
      <c r="E104" s="125">
        <v>125000</v>
      </c>
      <c r="F104" s="126">
        <v>11.138999999999999</v>
      </c>
      <c r="G104" s="126">
        <v>11.138999999999999</v>
      </c>
      <c r="H104" s="125">
        <v>32000</v>
      </c>
      <c r="I104" s="125">
        <v>31447395.48</v>
      </c>
      <c r="J104" s="126">
        <v>25.6</v>
      </c>
    </row>
    <row r="105" spans="2:10">
      <c r="B105" s="161">
        <v>45099</v>
      </c>
      <c r="C105" s="161">
        <v>45100</v>
      </c>
      <c r="D105" s="161">
        <v>48580</v>
      </c>
      <c r="E105" s="125">
        <v>2000000</v>
      </c>
      <c r="F105" s="126">
        <v>11.0502</v>
      </c>
      <c r="G105" s="126">
        <v>11.0578</v>
      </c>
      <c r="H105" s="125">
        <v>2000000</v>
      </c>
      <c r="I105" s="125">
        <v>1978211469.3900001</v>
      </c>
      <c r="J105" s="126">
        <v>100</v>
      </c>
    </row>
    <row r="106" spans="2:10">
      <c r="B106" s="161">
        <v>45099</v>
      </c>
      <c r="C106" s="161">
        <v>45103</v>
      </c>
      <c r="D106" s="161">
        <v>48580</v>
      </c>
      <c r="E106" s="125">
        <v>500000</v>
      </c>
      <c r="F106" s="126">
        <v>11.0502</v>
      </c>
      <c r="G106" s="126">
        <v>11.0502</v>
      </c>
      <c r="H106" s="125">
        <v>499995</v>
      </c>
      <c r="I106" s="125">
        <v>494754669.88999999</v>
      </c>
      <c r="J106" s="126">
        <v>99.999000000000009</v>
      </c>
    </row>
    <row r="107" spans="2:10">
      <c r="B107" s="161">
        <v>45106</v>
      </c>
      <c r="C107" s="161">
        <v>45107</v>
      </c>
      <c r="D107" s="162">
        <v>48580</v>
      </c>
      <c r="E107" s="125">
        <v>1000000</v>
      </c>
      <c r="F107" s="126">
        <v>10.980700000000001</v>
      </c>
      <c r="G107" s="126">
        <v>10.9832</v>
      </c>
      <c r="H107" s="125">
        <v>1000000</v>
      </c>
      <c r="I107" s="125">
        <v>994883764.20000005</v>
      </c>
      <c r="J107" s="126">
        <v>100</v>
      </c>
    </row>
    <row r="108" spans="2:10">
      <c r="B108" s="161" t="s">
        <v>30</v>
      </c>
      <c r="C108" s="163" t="s">
        <v>30</v>
      </c>
      <c r="D108" s="161" t="s">
        <v>30</v>
      </c>
      <c r="E108" s="125" t="s">
        <v>30</v>
      </c>
      <c r="F108" s="126" t="s">
        <v>30</v>
      </c>
      <c r="G108" s="126" t="s">
        <v>30</v>
      </c>
      <c r="H108" s="125" t="s">
        <v>30</v>
      </c>
      <c r="I108" s="125" t="s">
        <v>30</v>
      </c>
      <c r="J108" s="126" t="s">
        <v>30</v>
      </c>
    </row>
    <row r="109" spans="2:10">
      <c r="B109" s="145" t="s">
        <v>31</v>
      </c>
      <c r="C109" s="168" t="s">
        <v>30</v>
      </c>
      <c r="D109" s="168" t="s">
        <v>30</v>
      </c>
      <c r="E109" s="142">
        <v>124550000</v>
      </c>
      <c r="F109" s="142"/>
      <c r="G109" s="142"/>
      <c r="H109" s="142">
        <v>115719607</v>
      </c>
      <c r="I109" s="142">
        <v>146754747456.02997</v>
      </c>
      <c r="J109" s="142">
        <v>92.9101621838619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42"/>
  <dimension ref="B1:J116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7109375" style="83" bestFit="1" customWidth="1"/>
    <col min="5" max="5" width="14" style="82" bestFit="1" customWidth="1"/>
    <col min="6" max="6" width="12.28515625" style="82" bestFit="1" customWidth="1"/>
    <col min="7" max="7" width="14" style="82" bestFit="1" customWidth="1"/>
    <col min="8" max="8" width="13.85546875" style="82" bestFit="1" customWidth="1"/>
    <col min="9" max="9" width="17.85546875" style="82" bestFit="1" customWidth="1"/>
    <col min="10" max="10" width="18" style="82" bestFit="1" customWidth="1"/>
    <col min="11" max="16384" width="9.140625" style="82"/>
  </cols>
  <sheetData>
    <row r="1" spans="2:10">
      <c r="B1" s="81" t="s">
        <v>56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87" t="s">
        <v>9</v>
      </c>
      <c r="C5" s="192" t="s">
        <v>30</v>
      </c>
      <c r="D5" s="192" t="s">
        <v>30</v>
      </c>
      <c r="E5" s="188">
        <v>6212500</v>
      </c>
      <c r="F5" s="198" t="s">
        <v>30</v>
      </c>
      <c r="G5" s="198" t="s">
        <v>30</v>
      </c>
      <c r="H5" s="188">
        <v>4215856</v>
      </c>
      <c r="I5" s="188">
        <v>56396556034.520012</v>
      </c>
      <c r="J5" s="189">
        <v>67.860861167002014</v>
      </c>
    </row>
    <row r="6" spans="2:10">
      <c r="B6" s="193" t="s">
        <v>30</v>
      </c>
      <c r="C6" s="194" t="s">
        <v>30</v>
      </c>
      <c r="D6" s="193">
        <v>46266</v>
      </c>
      <c r="E6" s="190">
        <v>900000</v>
      </c>
      <c r="F6" s="204">
        <v>8.3229309520455055E-2</v>
      </c>
      <c r="G6" s="204">
        <v>8.3229309520455055E-2</v>
      </c>
      <c r="H6" s="190">
        <v>458230</v>
      </c>
      <c r="I6" s="190">
        <v>6168980548.9399996</v>
      </c>
      <c r="J6" s="191">
        <v>50.914444444444442</v>
      </c>
    </row>
    <row r="7" spans="2:10">
      <c r="B7" s="161">
        <v>45111</v>
      </c>
      <c r="C7" s="195">
        <v>45112</v>
      </c>
      <c r="D7" s="161">
        <v>46266</v>
      </c>
      <c r="E7" s="125">
        <v>375000</v>
      </c>
      <c r="F7" s="171">
        <v>7.9899999999999999E-2</v>
      </c>
      <c r="G7" s="171">
        <v>7.9899999999999999E-2</v>
      </c>
      <c r="H7" s="125">
        <v>218550</v>
      </c>
      <c r="I7" s="125">
        <v>2935012243.1399999</v>
      </c>
      <c r="J7" s="126">
        <v>58.28</v>
      </c>
    </row>
    <row r="8" spans="2:10">
      <c r="B8" s="161">
        <v>45118</v>
      </c>
      <c r="C8" s="195">
        <v>45119</v>
      </c>
      <c r="D8" s="161">
        <v>46266</v>
      </c>
      <c r="E8" s="125">
        <v>187500</v>
      </c>
      <c r="F8" s="171">
        <v>8.6499999999999994E-2</v>
      </c>
      <c r="G8" s="171">
        <v>8.6499999999999994E-2</v>
      </c>
      <c r="H8" s="125">
        <v>102730</v>
      </c>
      <c r="I8" s="125">
        <v>1382852292.9200001</v>
      </c>
      <c r="J8" s="126">
        <v>54.789333333333332</v>
      </c>
    </row>
    <row r="9" spans="2:10">
      <c r="B9" s="161">
        <v>45125</v>
      </c>
      <c r="C9" s="195">
        <v>45126</v>
      </c>
      <c r="D9" s="161">
        <v>46266</v>
      </c>
      <c r="E9" s="125">
        <v>150000</v>
      </c>
      <c r="F9" s="171">
        <v>8.4599999999999995E-2</v>
      </c>
      <c r="G9" s="171">
        <v>8.4599999999999995E-2</v>
      </c>
      <c r="H9" s="125">
        <v>53450</v>
      </c>
      <c r="I9" s="125">
        <v>721376313.17999995</v>
      </c>
      <c r="J9" s="126">
        <v>35.633333333333333</v>
      </c>
    </row>
    <row r="10" spans="2:10">
      <c r="B10" s="161">
        <v>45132</v>
      </c>
      <c r="C10" s="195">
        <v>45133</v>
      </c>
      <c r="D10" s="162">
        <v>46266</v>
      </c>
      <c r="E10" s="125">
        <v>187500</v>
      </c>
      <c r="F10" s="171">
        <v>8.6999999999999994E-2</v>
      </c>
      <c r="G10" s="171">
        <v>8.6999999999999994E-2</v>
      </c>
      <c r="H10" s="125">
        <v>83500</v>
      </c>
      <c r="I10" s="125">
        <v>1129739699.7</v>
      </c>
      <c r="J10" s="126">
        <v>44.533333333333339</v>
      </c>
    </row>
    <row r="11" spans="2:10">
      <c r="B11" s="161" t="s">
        <v>30</v>
      </c>
      <c r="C11" s="163" t="s">
        <v>30</v>
      </c>
      <c r="D11" s="161" t="s">
        <v>30</v>
      </c>
      <c r="E11" s="125" t="s">
        <v>30</v>
      </c>
      <c r="F11" s="171" t="s">
        <v>30</v>
      </c>
      <c r="G11" s="171" t="s">
        <v>30</v>
      </c>
      <c r="H11" s="125" t="s">
        <v>30</v>
      </c>
      <c r="I11" s="125" t="s">
        <v>30</v>
      </c>
      <c r="J11" s="126" t="s">
        <v>30</v>
      </c>
    </row>
    <row r="12" spans="2:10">
      <c r="B12" s="193" t="s">
        <v>30</v>
      </c>
      <c r="C12" s="194" t="s">
        <v>30</v>
      </c>
      <c r="D12" s="193">
        <v>47362</v>
      </c>
      <c r="E12" s="190">
        <v>5312500</v>
      </c>
      <c r="F12" s="204">
        <v>0.17008548221989137</v>
      </c>
      <c r="G12" s="204">
        <v>0.17008548221989137</v>
      </c>
      <c r="H12" s="190">
        <v>3757626</v>
      </c>
      <c r="I12" s="190">
        <v>50227575485.580009</v>
      </c>
      <c r="J12" s="191">
        <v>70.731783529411757</v>
      </c>
    </row>
    <row r="13" spans="2:10">
      <c r="B13" s="161">
        <v>45111</v>
      </c>
      <c r="C13" s="195">
        <v>45112</v>
      </c>
      <c r="D13" s="161">
        <v>47362</v>
      </c>
      <c r="E13" s="125">
        <v>1562500</v>
      </c>
      <c r="F13" s="171">
        <v>0.17499999999999999</v>
      </c>
      <c r="G13" s="171">
        <v>0.17499999999999999</v>
      </c>
      <c r="H13" s="125">
        <v>1283501</v>
      </c>
      <c r="I13" s="125">
        <v>17095567421.640001</v>
      </c>
      <c r="J13" s="126">
        <v>82.144064</v>
      </c>
    </row>
    <row r="14" spans="2:10">
      <c r="B14" s="161">
        <v>45118</v>
      </c>
      <c r="C14" s="195">
        <v>45119</v>
      </c>
      <c r="D14" s="161">
        <v>47362</v>
      </c>
      <c r="E14" s="125">
        <v>1562500</v>
      </c>
      <c r="F14" s="171">
        <v>0.16700000000000004</v>
      </c>
      <c r="G14" s="171">
        <v>0.16700000000000004</v>
      </c>
      <c r="H14" s="125">
        <v>1116758</v>
      </c>
      <c r="I14" s="125">
        <v>14920256328.049999</v>
      </c>
      <c r="J14" s="126">
        <v>71.472511999999995</v>
      </c>
    </row>
    <row r="15" spans="2:10">
      <c r="B15" s="161">
        <v>45125</v>
      </c>
      <c r="C15" s="195">
        <v>45126</v>
      </c>
      <c r="D15" s="161">
        <v>47362</v>
      </c>
      <c r="E15" s="125">
        <v>937500</v>
      </c>
      <c r="F15" s="171">
        <v>0.16800000000000001</v>
      </c>
      <c r="G15" s="171">
        <v>0.16800000000000001</v>
      </c>
      <c r="H15" s="125">
        <v>450117</v>
      </c>
      <c r="I15" s="125">
        <v>6028828222.2700005</v>
      </c>
      <c r="J15" s="126">
        <v>48.012480000000004</v>
      </c>
    </row>
    <row r="16" spans="2:10">
      <c r="B16" s="161">
        <v>45132</v>
      </c>
      <c r="C16" s="195">
        <v>45133</v>
      </c>
      <c r="D16" s="162">
        <v>47362</v>
      </c>
      <c r="E16" s="125">
        <v>1250000</v>
      </c>
      <c r="F16" s="171">
        <v>0.16800000000000001</v>
      </c>
      <c r="G16" s="171">
        <v>0.16800000000000001</v>
      </c>
      <c r="H16" s="125">
        <v>907250</v>
      </c>
      <c r="I16" s="125">
        <v>12182923513.620001</v>
      </c>
      <c r="J16" s="126">
        <v>72.58</v>
      </c>
    </row>
    <row r="17" spans="2:10">
      <c r="B17" s="161" t="s">
        <v>30</v>
      </c>
      <c r="C17" s="163" t="s">
        <v>30</v>
      </c>
      <c r="D17" s="161" t="s">
        <v>30</v>
      </c>
      <c r="E17" s="125" t="s">
        <v>30</v>
      </c>
      <c r="F17" s="171" t="s">
        <v>30</v>
      </c>
      <c r="G17" s="171" t="s">
        <v>30</v>
      </c>
      <c r="H17" s="125" t="s">
        <v>30</v>
      </c>
      <c r="I17" s="125" t="s">
        <v>30</v>
      </c>
      <c r="J17" s="126" t="s">
        <v>30</v>
      </c>
    </row>
    <row r="18" spans="2:10">
      <c r="B18" s="187" t="s">
        <v>10</v>
      </c>
      <c r="C18" s="192" t="s">
        <v>30</v>
      </c>
      <c r="D18" s="201" t="s">
        <v>30</v>
      </c>
      <c r="E18" s="188">
        <v>48875000</v>
      </c>
      <c r="F18" s="198" t="s">
        <v>30</v>
      </c>
      <c r="G18" s="198" t="s">
        <v>30</v>
      </c>
      <c r="H18" s="188">
        <v>45694726</v>
      </c>
      <c r="I18" s="188">
        <v>34371352266.520004</v>
      </c>
      <c r="J18" s="189">
        <v>93.493045524296676</v>
      </c>
    </row>
    <row r="19" spans="2:10">
      <c r="B19" s="193" t="s">
        <v>30</v>
      </c>
      <c r="C19" s="194" t="s">
        <v>30</v>
      </c>
      <c r="D19" s="193">
        <v>45383</v>
      </c>
      <c r="E19" s="190">
        <v>2500000</v>
      </c>
      <c r="F19" s="204">
        <v>12.127825412934071</v>
      </c>
      <c r="G19" s="204">
        <v>12.133205282196954</v>
      </c>
      <c r="H19" s="190">
        <v>2010909</v>
      </c>
      <c r="I19" s="190">
        <v>1859775202.6799998</v>
      </c>
      <c r="J19" s="191">
        <v>80.436359999999993</v>
      </c>
    </row>
    <row r="20" spans="2:10">
      <c r="B20" s="161">
        <v>45120</v>
      </c>
      <c r="C20" s="195">
        <v>45121</v>
      </c>
      <c r="D20" s="161">
        <v>45383</v>
      </c>
      <c r="E20" s="125">
        <v>1000000</v>
      </c>
      <c r="F20" s="171">
        <v>12.233599999999999</v>
      </c>
      <c r="G20" s="171">
        <v>12.235799999999999</v>
      </c>
      <c r="H20" s="125">
        <v>1000000</v>
      </c>
      <c r="I20" s="125">
        <v>922134811.36000001</v>
      </c>
      <c r="J20" s="126">
        <v>100</v>
      </c>
    </row>
    <row r="21" spans="2:10">
      <c r="B21" s="161">
        <v>45120</v>
      </c>
      <c r="C21" s="195">
        <v>45124</v>
      </c>
      <c r="D21" s="161">
        <v>45383</v>
      </c>
      <c r="E21" s="125">
        <v>250000</v>
      </c>
      <c r="F21" s="171">
        <v>12.233599999999999</v>
      </c>
      <c r="G21" s="171">
        <v>12.233599999999999</v>
      </c>
      <c r="H21" s="125">
        <v>0</v>
      </c>
      <c r="I21" s="125">
        <v>0</v>
      </c>
      <c r="J21" s="126">
        <v>0</v>
      </c>
    </row>
    <row r="22" spans="2:10">
      <c r="B22" s="161">
        <v>45134</v>
      </c>
      <c r="C22" s="195">
        <v>45135</v>
      </c>
      <c r="D22" s="161">
        <v>45383</v>
      </c>
      <c r="E22" s="125">
        <v>1000000</v>
      </c>
      <c r="F22" s="171">
        <v>12.0238</v>
      </c>
      <c r="G22" s="171">
        <v>12.032400000000001</v>
      </c>
      <c r="H22" s="125">
        <v>1000000</v>
      </c>
      <c r="I22" s="125">
        <v>927517542.29999995</v>
      </c>
      <c r="J22" s="126">
        <v>100</v>
      </c>
    </row>
    <row r="23" spans="2:10">
      <c r="B23" s="161">
        <v>45134</v>
      </c>
      <c r="C23" s="195">
        <v>45138</v>
      </c>
      <c r="D23" s="162">
        <v>45383</v>
      </c>
      <c r="E23" s="125">
        <v>250000</v>
      </c>
      <c r="F23" s="171">
        <v>12.0238</v>
      </c>
      <c r="G23" s="171">
        <v>12.0238</v>
      </c>
      <c r="H23" s="125">
        <v>10909</v>
      </c>
      <c r="I23" s="125">
        <v>10122849.02</v>
      </c>
      <c r="J23" s="126">
        <v>4.3635999999999999</v>
      </c>
    </row>
    <row r="24" spans="2:10">
      <c r="B24" s="161" t="s">
        <v>30</v>
      </c>
      <c r="C24" s="163" t="s">
        <v>30</v>
      </c>
      <c r="D24" s="161" t="s">
        <v>30</v>
      </c>
      <c r="E24" s="125" t="s">
        <v>30</v>
      </c>
      <c r="F24" s="171" t="s">
        <v>30</v>
      </c>
      <c r="G24" s="171" t="s">
        <v>30</v>
      </c>
      <c r="H24" s="125" t="s">
        <v>30</v>
      </c>
      <c r="I24" s="125" t="s">
        <v>30</v>
      </c>
      <c r="J24" s="126" t="s">
        <v>30</v>
      </c>
    </row>
    <row r="25" spans="2:10">
      <c r="B25" s="193" t="s">
        <v>30</v>
      </c>
      <c r="C25" s="194" t="s">
        <v>30</v>
      </c>
      <c r="D25" s="193">
        <v>45566</v>
      </c>
      <c r="E25" s="190">
        <v>2500000</v>
      </c>
      <c r="F25" s="204">
        <v>11.185469136231891</v>
      </c>
      <c r="G25" s="204">
        <v>11.188474389450308</v>
      </c>
      <c r="H25" s="190">
        <v>2499993</v>
      </c>
      <c r="I25" s="190">
        <v>2198161394.4300003</v>
      </c>
      <c r="J25" s="191">
        <v>99.999719999999996</v>
      </c>
    </row>
    <row r="26" spans="2:10">
      <c r="B26" s="161">
        <v>45113</v>
      </c>
      <c r="C26" s="195">
        <v>45114</v>
      </c>
      <c r="D26" s="161">
        <v>45566</v>
      </c>
      <c r="E26" s="125">
        <v>1000000</v>
      </c>
      <c r="F26" s="171">
        <v>11.199199999999999</v>
      </c>
      <c r="G26" s="171">
        <v>11.1999</v>
      </c>
      <c r="H26" s="125">
        <v>1000000</v>
      </c>
      <c r="I26" s="125">
        <v>877211823.84000003</v>
      </c>
      <c r="J26" s="126">
        <v>100</v>
      </c>
    </row>
    <row r="27" spans="2:10">
      <c r="B27" s="161">
        <v>45113</v>
      </c>
      <c r="C27" s="195">
        <v>45117</v>
      </c>
      <c r="D27" s="161">
        <v>45566</v>
      </c>
      <c r="E27" s="125">
        <v>250000</v>
      </c>
      <c r="F27" s="171">
        <v>11.199199999999999</v>
      </c>
      <c r="G27" s="171">
        <v>11.199199999999999</v>
      </c>
      <c r="H27" s="125">
        <v>249997</v>
      </c>
      <c r="I27" s="125">
        <v>219392831.63999999</v>
      </c>
      <c r="J27" s="126">
        <v>99.998800000000003</v>
      </c>
    </row>
    <row r="28" spans="2:10">
      <c r="B28" s="161">
        <v>45127</v>
      </c>
      <c r="C28" s="195">
        <v>45128</v>
      </c>
      <c r="D28" s="161">
        <v>45566</v>
      </c>
      <c r="E28" s="125">
        <v>1000000</v>
      </c>
      <c r="F28" s="171">
        <v>11.171799999999999</v>
      </c>
      <c r="G28" s="171">
        <v>11.178599999999999</v>
      </c>
      <c r="H28" s="125">
        <v>1000000</v>
      </c>
      <c r="I28" s="125">
        <v>881174018.89999998</v>
      </c>
      <c r="J28" s="126">
        <v>100</v>
      </c>
    </row>
    <row r="29" spans="2:10">
      <c r="B29" s="161">
        <v>45127</v>
      </c>
      <c r="C29" s="195">
        <v>45131</v>
      </c>
      <c r="D29" s="162">
        <v>45566</v>
      </c>
      <c r="E29" s="125">
        <v>250000</v>
      </c>
      <c r="F29" s="171">
        <v>11.171799999999999</v>
      </c>
      <c r="G29" s="171">
        <v>11.171799999999999</v>
      </c>
      <c r="H29" s="125">
        <v>249996</v>
      </c>
      <c r="I29" s="125">
        <v>220382720.05000001</v>
      </c>
      <c r="J29" s="126">
        <v>99.998400000000004</v>
      </c>
    </row>
    <row r="30" spans="2:10">
      <c r="B30" s="161" t="s">
        <v>30</v>
      </c>
      <c r="C30" s="163" t="s">
        <v>30</v>
      </c>
      <c r="D30" s="161" t="s">
        <v>30</v>
      </c>
      <c r="E30" s="125" t="s">
        <v>30</v>
      </c>
      <c r="F30" s="171" t="s">
        <v>30</v>
      </c>
      <c r="G30" s="171" t="s">
        <v>30</v>
      </c>
      <c r="H30" s="125" t="s">
        <v>30</v>
      </c>
      <c r="I30" s="125" t="s">
        <v>30</v>
      </c>
      <c r="J30" s="126" t="s">
        <v>30</v>
      </c>
    </row>
    <row r="31" spans="2:10">
      <c r="B31" s="193" t="s">
        <v>30</v>
      </c>
      <c r="C31" s="194" t="s">
        <v>30</v>
      </c>
      <c r="D31" s="193">
        <v>45200</v>
      </c>
      <c r="E31" s="190">
        <v>250000</v>
      </c>
      <c r="F31" s="204">
        <v>13.231999999999999</v>
      </c>
      <c r="G31" s="204">
        <v>13.231999999999999</v>
      </c>
      <c r="H31" s="190">
        <v>163264</v>
      </c>
      <c r="I31" s="190">
        <v>158191802.34</v>
      </c>
      <c r="J31" s="191">
        <v>65.305599999999998</v>
      </c>
    </row>
    <row r="32" spans="2:10">
      <c r="B32" s="161">
        <v>45106</v>
      </c>
      <c r="C32" s="195">
        <v>45110</v>
      </c>
      <c r="D32" s="162">
        <v>45200</v>
      </c>
      <c r="E32" s="125">
        <v>250000</v>
      </c>
      <c r="F32" s="171">
        <v>13.231999999999999</v>
      </c>
      <c r="G32" s="171">
        <v>13.231999999999999</v>
      </c>
      <c r="H32" s="125">
        <v>163264</v>
      </c>
      <c r="I32" s="125">
        <v>158191802.34</v>
      </c>
      <c r="J32" s="126">
        <v>65.305599999999998</v>
      </c>
    </row>
    <row r="33" spans="2:10">
      <c r="B33" s="161" t="s">
        <v>30</v>
      </c>
      <c r="C33" s="163" t="s">
        <v>30</v>
      </c>
      <c r="D33" s="161" t="s">
        <v>30</v>
      </c>
      <c r="E33" s="125" t="s">
        <v>30</v>
      </c>
      <c r="F33" s="171" t="s">
        <v>30</v>
      </c>
      <c r="G33" s="171" t="s">
        <v>30</v>
      </c>
      <c r="H33" s="125" t="s">
        <v>30</v>
      </c>
      <c r="I33" s="125" t="s">
        <v>30</v>
      </c>
      <c r="J33" s="126" t="s">
        <v>30</v>
      </c>
    </row>
    <row r="34" spans="2:10">
      <c r="B34" s="193" t="s">
        <v>30</v>
      </c>
      <c r="C34" s="194" t="s">
        <v>30</v>
      </c>
      <c r="D34" s="193">
        <v>45748</v>
      </c>
      <c r="E34" s="190">
        <v>1500000</v>
      </c>
      <c r="F34" s="204">
        <v>10.844799999999999</v>
      </c>
      <c r="G34" s="204">
        <v>10.844799999999999</v>
      </c>
      <c r="H34" s="190">
        <v>1500000</v>
      </c>
      <c r="I34" s="190">
        <v>1253189891.9400001</v>
      </c>
      <c r="J34" s="191">
        <v>100</v>
      </c>
    </row>
    <row r="35" spans="2:10">
      <c r="B35" s="161">
        <v>45106</v>
      </c>
      <c r="C35" s="195">
        <v>45110</v>
      </c>
      <c r="D35" s="162">
        <v>45748</v>
      </c>
      <c r="E35" s="125">
        <v>1500000</v>
      </c>
      <c r="F35" s="171">
        <v>10.844799999999999</v>
      </c>
      <c r="G35" s="171">
        <v>10.844799999999999</v>
      </c>
      <c r="H35" s="125">
        <v>1500000</v>
      </c>
      <c r="I35" s="125">
        <v>1253189891.9400001</v>
      </c>
      <c r="J35" s="126">
        <v>100</v>
      </c>
    </row>
    <row r="36" spans="2:10">
      <c r="B36" s="161" t="s">
        <v>30</v>
      </c>
      <c r="C36" s="163" t="s">
        <v>30</v>
      </c>
      <c r="D36" s="161" t="s">
        <v>30</v>
      </c>
      <c r="E36" s="125" t="s">
        <v>30</v>
      </c>
      <c r="F36" s="171" t="s">
        <v>30</v>
      </c>
      <c r="G36" s="171" t="s">
        <v>30</v>
      </c>
      <c r="H36" s="125" t="s">
        <v>30</v>
      </c>
      <c r="I36" s="125" t="s">
        <v>30</v>
      </c>
      <c r="J36" s="126" t="s">
        <v>30</v>
      </c>
    </row>
    <row r="37" spans="2:10">
      <c r="B37" s="193" t="s">
        <v>30</v>
      </c>
      <c r="C37" s="194" t="s">
        <v>30</v>
      </c>
      <c r="D37" s="193">
        <v>46204</v>
      </c>
      <c r="E37" s="190">
        <v>1500000</v>
      </c>
      <c r="F37" s="204">
        <v>10.535</v>
      </c>
      <c r="G37" s="204">
        <v>10.535</v>
      </c>
      <c r="H37" s="190">
        <v>1500000</v>
      </c>
      <c r="I37" s="190">
        <v>1111570592.96</v>
      </c>
      <c r="J37" s="191">
        <v>100</v>
      </c>
    </row>
    <row r="38" spans="2:10">
      <c r="B38" s="161">
        <v>45106</v>
      </c>
      <c r="C38" s="195">
        <v>45110</v>
      </c>
      <c r="D38" s="162">
        <v>46204</v>
      </c>
      <c r="E38" s="125">
        <v>1500000</v>
      </c>
      <c r="F38" s="171">
        <v>10.535</v>
      </c>
      <c r="G38" s="171">
        <v>10.535</v>
      </c>
      <c r="H38" s="125">
        <v>1500000</v>
      </c>
      <c r="I38" s="125">
        <v>1111570592.96</v>
      </c>
      <c r="J38" s="126">
        <v>100</v>
      </c>
    </row>
    <row r="39" spans="2:10">
      <c r="B39" s="161" t="s">
        <v>30</v>
      </c>
      <c r="C39" s="163" t="s">
        <v>30</v>
      </c>
      <c r="D39" s="161" t="s">
        <v>30</v>
      </c>
      <c r="E39" s="125" t="s">
        <v>30</v>
      </c>
      <c r="F39" s="171" t="s">
        <v>30</v>
      </c>
      <c r="G39" s="171" t="s">
        <v>30</v>
      </c>
      <c r="H39" s="125" t="s">
        <v>30</v>
      </c>
      <c r="I39" s="125" t="s">
        <v>30</v>
      </c>
      <c r="J39" s="126" t="s">
        <v>30</v>
      </c>
    </row>
    <row r="40" spans="2:10">
      <c r="B40" s="193" t="s">
        <v>30</v>
      </c>
      <c r="C40" s="194" t="s">
        <v>30</v>
      </c>
      <c r="D40" s="193">
        <v>46569</v>
      </c>
      <c r="E40" s="190">
        <v>22500000</v>
      </c>
      <c r="F40" s="204">
        <v>10.529639928701453</v>
      </c>
      <c r="G40" s="204">
        <v>10.534290852749717</v>
      </c>
      <c r="H40" s="190">
        <v>21526030</v>
      </c>
      <c r="I40" s="190">
        <v>14524770812.369999</v>
      </c>
      <c r="J40" s="191">
        <v>95.671244444444454</v>
      </c>
    </row>
    <row r="41" spans="2:10">
      <c r="B41" s="161">
        <v>45113</v>
      </c>
      <c r="C41" s="195">
        <v>45114</v>
      </c>
      <c r="D41" s="161">
        <v>46569</v>
      </c>
      <c r="E41" s="125">
        <v>2000000</v>
      </c>
      <c r="F41" s="171">
        <v>10.6259</v>
      </c>
      <c r="G41" s="171">
        <v>10.6448</v>
      </c>
      <c r="H41" s="125">
        <v>1780000</v>
      </c>
      <c r="I41" s="125">
        <v>1191818143.1500001</v>
      </c>
      <c r="J41" s="126">
        <v>89</v>
      </c>
    </row>
    <row r="42" spans="2:10">
      <c r="B42" s="161">
        <v>45113</v>
      </c>
      <c r="C42" s="195">
        <v>45117</v>
      </c>
      <c r="D42" s="161">
        <v>46569</v>
      </c>
      <c r="E42" s="125">
        <v>500000</v>
      </c>
      <c r="F42" s="171">
        <v>10.6259</v>
      </c>
      <c r="G42" s="171">
        <v>10.6259</v>
      </c>
      <c r="H42" s="125">
        <v>499991</v>
      </c>
      <c r="I42" s="125">
        <v>334909293.47000003</v>
      </c>
      <c r="J42" s="126">
        <v>99.998199999999997</v>
      </c>
    </row>
    <row r="43" spans="2:10">
      <c r="B43" s="161">
        <v>45120</v>
      </c>
      <c r="C43" s="195">
        <v>45121</v>
      </c>
      <c r="D43" s="161">
        <v>46569</v>
      </c>
      <c r="E43" s="125">
        <v>3000000</v>
      </c>
      <c r="F43" s="171">
        <v>10.3865</v>
      </c>
      <c r="G43" s="171">
        <v>10.397399999999999</v>
      </c>
      <c r="H43" s="125">
        <v>3000000</v>
      </c>
      <c r="I43" s="125">
        <v>2030022928.47</v>
      </c>
      <c r="J43" s="126">
        <v>100</v>
      </c>
    </row>
    <row r="44" spans="2:10">
      <c r="B44" s="161">
        <v>45120</v>
      </c>
      <c r="C44" s="195">
        <v>45124</v>
      </c>
      <c r="D44" s="161">
        <v>46569</v>
      </c>
      <c r="E44" s="125">
        <v>750000</v>
      </c>
      <c r="F44" s="171">
        <v>10.3865</v>
      </c>
      <c r="G44" s="171">
        <v>10.3865</v>
      </c>
      <c r="H44" s="125">
        <v>0</v>
      </c>
      <c r="I44" s="125">
        <v>0</v>
      </c>
      <c r="J44" s="126">
        <v>0</v>
      </c>
    </row>
    <row r="45" spans="2:10">
      <c r="B45" s="161">
        <v>45127</v>
      </c>
      <c r="C45" s="195">
        <v>45128</v>
      </c>
      <c r="D45" s="161">
        <v>46569</v>
      </c>
      <c r="E45" s="125">
        <v>5000000</v>
      </c>
      <c r="F45" s="171">
        <v>10.571199999999999</v>
      </c>
      <c r="G45" s="171">
        <v>10.577999999999999</v>
      </c>
      <c r="H45" s="125">
        <v>5000000</v>
      </c>
      <c r="I45" s="125">
        <v>3367793094.25</v>
      </c>
      <c r="J45" s="126">
        <v>100</v>
      </c>
    </row>
    <row r="46" spans="2:10">
      <c r="B46" s="161">
        <v>45127</v>
      </c>
      <c r="C46" s="195">
        <v>45131</v>
      </c>
      <c r="D46" s="161">
        <v>46569</v>
      </c>
      <c r="E46" s="125">
        <v>1250000</v>
      </c>
      <c r="F46" s="171">
        <v>10.571199999999999</v>
      </c>
      <c r="G46" s="171">
        <v>10.571199999999999</v>
      </c>
      <c r="H46" s="125">
        <v>1249989</v>
      </c>
      <c r="I46" s="125">
        <v>842277862.73000002</v>
      </c>
      <c r="J46" s="126">
        <v>99.999119999999991</v>
      </c>
    </row>
    <row r="47" spans="2:10">
      <c r="B47" s="161">
        <v>45134</v>
      </c>
      <c r="C47" s="195">
        <v>45135</v>
      </c>
      <c r="D47" s="161">
        <v>46569</v>
      </c>
      <c r="E47" s="125">
        <v>8000000</v>
      </c>
      <c r="F47" s="171">
        <v>10.525</v>
      </c>
      <c r="G47" s="171">
        <v>10.525</v>
      </c>
      <c r="H47" s="125">
        <v>8000000</v>
      </c>
      <c r="I47" s="125">
        <v>5408067024</v>
      </c>
      <c r="J47" s="126">
        <v>100</v>
      </c>
    </row>
    <row r="48" spans="2:10">
      <c r="B48" s="161">
        <v>45134</v>
      </c>
      <c r="C48" s="195">
        <v>45138</v>
      </c>
      <c r="D48" s="162">
        <v>46569</v>
      </c>
      <c r="E48" s="125">
        <v>2000000</v>
      </c>
      <c r="F48" s="171">
        <v>10.525</v>
      </c>
      <c r="G48" s="171">
        <v>10.525</v>
      </c>
      <c r="H48" s="125">
        <v>1996050</v>
      </c>
      <c r="I48" s="125">
        <v>1349882466.3</v>
      </c>
      <c r="J48" s="126">
        <v>99.802500000000009</v>
      </c>
    </row>
    <row r="49" spans="2:10">
      <c r="B49" s="161" t="s">
        <v>30</v>
      </c>
      <c r="C49" s="163" t="s">
        <v>30</v>
      </c>
      <c r="D49" s="161" t="s">
        <v>30</v>
      </c>
      <c r="E49" s="125" t="s">
        <v>30</v>
      </c>
      <c r="F49" s="171" t="s">
        <v>30</v>
      </c>
      <c r="G49" s="171" t="s">
        <v>30</v>
      </c>
      <c r="H49" s="125" t="s">
        <v>30</v>
      </c>
      <c r="I49" s="125" t="s">
        <v>30</v>
      </c>
      <c r="J49" s="126" t="s">
        <v>30</v>
      </c>
    </row>
    <row r="50" spans="2:10">
      <c r="B50" s="193" t="s">
        <v>30</v>
      </c>
      <c r="C50" s="194" t="s">
        <v>30</v>
      </c>
      <c r="D50" s="193">
        <v>45931</v>
      </c>
      <c r="E50" s="190">
        <v>18125000</v>
      </c>
      <c r="F50" s="204">
        <v>10.382579519439302</v>
      </c>
      <c r="G50" s="204">
        <v>10.386859549560665</v>
      </c>
      <c r="H50" s="190">
        <v>16494530</v>
      </c>
      <c r="I50" s="190">
        <v>13265692569.799999</v>
      </c>
      <c r="J50" s="191">
        <v>91.004303448275863</v>
      </c>
    </row>
    <row r="51" spans="2:10">
      <c r="B51" s="161">
        <v>45113</v>
      </c>
      <c r="C51" s="195">
        <v>45114</v>
      </c>
      <c r="D51" s="161">
        <v>45931</v>
      </c>
      <c r="E51" s="125">
        <v>4000000</v>
      </c>
      <c r="F51" s="171">
        <v>10.463100000000001</v>
      </c>
      <c r="G51" s="171">
        <v>10.469799999999999</v>
      </c>
      <c r="H51" s="125">
        <v>4000000</v>
      </c>
      <c r="I51" s="125">
        <v>3202633316.5500002</v>
      </c>
      <c r="J51" s="126">
        <v>100</v>
      </c>
    </row>
    <row r="52" spans="2:10">
      <c r="B52" s="161">
        <v>45113</v>
      </c>
      <c r="C52" s="195">
        <v>45117</v>
      </c>
      <c r="D52" s="161">
        <v>45931</v>
      </c>
      <c r="E52" s="125">
        <v>1000000</v>
      </c>
      <c r="F52" s="171">
        <v>10.463100000000001</v>
      </c>
      <c r="G52" s="171">
        <v>10.463100000000001</v>
      </c>
      <c r="H52" s="125">
        <v>956358</v>
      </c>
      <c r="I52" s="125">
        <v>766018430.04999995</v>
      </c>
      <c r="J52" s="126">
        <v>95.635800000000003</v>
      </c>
    </row>
    <row r="53" spans="2:10">
      <c r="B53" s="161">
        <v>45120</v>
      </c>
      <c r="C53" s="195">
        <v>45121</v>
      </c>
      <c r="D53" s="161">
        <v>45931</v>
      </c>
      <c r="E53" s="125">
        <v>3000000</v>
      </c>
      <c r="F53" s="171">
        <v>10.3188</v>
      </c>
      <c r="G53" s="171">
        <v>10.3241</v>
      </c>
      <c r="H53" s="125">
        <v>3000000</v>
      </c>
      <c r="I53" s="125">
        <v>2413696082.7199998</v>
      </c>
      <c r="J53" s="126">
        <v>100</v>
      </c>
    </row>
    <row r="54" spans="2:10">
      <c r="B54" s="161">
        <v>45120</v>
      </c>
      <c r="C54" s="195">
        <v>45124</v>
      </c>
      <c r="D54" s="161">
        <v>45931</v>
      </c>
      <c r="E54" s="125">
        <v>750000</v>
      </c>
      <c r="F54" s="171">
        <v>10.3188</v>
      </c>
      <c r="G54" s="171">
        <v>10.3188</v>
      </c>
      <c r="H54" s="125">
        <v>0</v>
      </c>
      <c r="I54" s="125">
        <v>0</v>
      </c>
      <c r="J54" s="126">
        <v>0</v>
      </c>
    </row>
    <row r="55" spans="2:10">
      <c r="B55" s="161">
        <v>45127</v>
      </c>
      <c r="C55" s="195">
        <v>45128</v>
      </c>
      <c r="D55" s="161">
        <v>45931</v>
      </c>
      <c r="E55" s="125">
        <v>4000000</v>
      </c>
      <c r="F55" s="171">
        <v>10.417899999999999</v>
      </c>
      <c r="G55" s="171">
        <v>10.424899999999999</v>
      </c>
      <c r="H55" s="125">
        <v>4000000</v>
      </c>
      <c r="I55" s="125">
        <v>3218190188.5999999</v>
      </c>
      <c r="J55" s="126">
        <v>100</v>
      </c>
    </row>
    <row r="56" spans="2:10">
      <c r="B56" s="161">
        <v>45127</v>
      </c>
      <c r="C56" s="195">
        <v>45131</v>
      </c>
      <c r="D56" s="161">
        <v>45931</v>
      </c>
      <c r="E56" s="125">
        <v>1000000</v>
      </c>
      <c r="F56" s="171">
        <v>10.417899999999999</v>
      </c>
      <c r="G56" s="171">
        <v>10.417899999999999</v>
      </c>
      <c r="H56" s="125">
        <v>999991</v>
      </c>
      <c r="I56" s="125">
        <v>804857745.13</v>
      </c>
      <c r="J56" s="126">
        <v>99.999099999999999</v>
      </c>
    </row>
    <row r="57" spans="2:10">
      <c r="B57" s="161">
        <v>45134</v>
      </c>
      <c r="C57" s="195">
        <v>45135</v>
      </c>
      <c r="D57" s="161">
        <v>45931</v>
      </c>
      <c r="E57" s="125">
        <v>3500000</v>
      </c>
      <c r="F57" s="171">
        <v>10.275</v>
      </c>
      <c r="G57" s="171">
        <v>10.275</v>
      </c>
      <c r="H57" s="125">
        <v>3500000</v>
      </c>
      <c r="I57" s="125">
        <v>2829419096</v>
      </c>
      <c r="J57" s="126">
        <v>100</v>
      </c>
    </row>
    <row r="58" spans="2:10">
      <c r="B58" s="161">
        <v>45134</v>
      </c>
      <c r="C58" s="195">
        <v>45138</v>
      </c>
      <c r="D58" s="162">
        <v>45931</v>
      </c>
      <c r="E58" s="125">
        <v>875000</v>
      </c>
      <c r="F58" s="171">
        <v>10.275</v>
      </c>
      <c r="G58" s="171">
        <v>10.275</v>
      </c>
      <c r="H58" s="125">
        <v>38181</v>
      </c>
      <c r="I58" s="125">
        <v>30877710.75</v>
      </c>
      <c r="J58" s="126">
        <v>4.3635428571428569</v>
      </c>
    </row>
    <row r="59" spans="2:10">
      <c r="B59" s="161" t="s">
        <v>30</v>
      </c>
      <c r="C59" s="163" t="s">
        <v>30</v>
      </c>
      <c r="D59" s="161" t="s">
        <v>30</v>
      </c>
      <c r="E59" s="125" t="s">
        <v>30</v>
      </c>
      <c r="F59" s="171" t="s">
        <v>30</v>
      </c>
      <c r="G59" s="171" t="s">
        <v>30</v>
      </c>
      <c r="H59" s="125" t="s">
        <v>30</v>
      </c>
      <c r="I59" s="125" t="s">
        <v>30</v>
      </c>
      <c r="J59" s="126" t="s">
        <v>30</v>
      </c>
    </row>
    <row r="60" spans="2:10">
      <c r="B60" s="187" t="s">
        <v>11</v>
      </c>
      <c r="C60" s="192" t="s">
        <v>30</v>
      </c>
      <c r="D60" s="201" t="s">
        <v>30</v>
      </c>
      <c r="E60" s="188">
        <v>7500000</v>
      </c>
      <c r="F60" s="198" t="s">
        <v>30</v>
      </c>
      <c r="G60" s="198" t="s">
        <v>30</v>
      </c>
      <c r="H60" s="188">
        <v>6319969</v>
      </c>
      <c r="I60" s="188">
        <v>27745845715.349998</v>
      </c>
      <c r="J60" s="189">
        <v>84.266253333333324</v>
      </c>
    </row>
    <row r="61" spans="2:10">
      <c r="B61" s="193" t="s">
        <v>30</v>
      </c>
      <c r="C61" s="194" t="s">
        <v>30</v>
      </c>
      <c r="D61" s="193">
        <v>46249</v>
      </c>
      <c r="E61" s="190">
        <v>1625000</v>
      </c>
      <c r="F61" s="204">
        <v>5.4237283881821625</v>
      </c>
      <c r="G61" s="204">
        <v>5.4237283881821625</v>
      </c>
      <c r="H61" s="190">
        <v>1539073</v>
      </c>
      <c r="I61" s="190">
        <v>6603653035.4300003</v>
      </c>
      <c r="J61" s="191">
        <v>94.712184615384615</v>
      </c>
    </row>
    <row r="62" spans="2:10">
      <c r="B62" s="161">
        <v>45118</v>
      </c>
      <c r="C62" s="195">
        <v>45119</v>
      </c>
      <c r="D62" s="161">
        <v>46249</v>
      </c>
      <c r="E62" s="125">
        <v>1250000</v>
      </c>
      <c r="F62" s="171">
        <v>5.46</v>
      </c>
      <c r="G62" s="171">
        <v>5.46</v>
      </c>
      <c r="H62" s="125">
        <v>1239073</v>
      </c>
      <c r="I62" s="125">
        <v>5308922551.75</v>
      </c>
      <c r="J62" s="126">
        <v>99.125839999999997</v>
      </c>
    </row>
    <row r="63" spans="2:10">
      <c r="B63" s="161">
        <v>45132</v>
      </c>
      <c r="C63" s="195">
        <v>45133</v>
      </c>
      <c r="D63" s="162">
        <v>46249</v>
      </c>
      <c r="E63" s="125">
        <v>375000</v>
      </c>
      <c r="F63" s="171">
        <v>5.2750000000000004</v>
      </c>
      <c r="G63" s="171">
        <v>5.2750000000000004</v>
      </c>
      <c r="H63" s="125">
        <v>300000</v>
      </c>
      <c r="I63" s="125">
        <v>1294730483.6800001</v>
      </c>
      <c r="J63" s="126">
        <v>80</v>
      </c>
    </row>
    <row r="64" spans="2:10">
      <c r="B64" s="161" t="s">
        <v>30</v>
      </c>
      <c r="C64" s="163" t="s">
        <v>30</v>
      </c>
      <c r="D64" s="161" t="s">
        <v>30</v>
      </c>
      <c r="E64" s="125" t="s">
        <v>30</v>
      </c>
      <c r="F64" s="171" t="s">
        <v>30</v>
      </c>
      <c r="G64" s="171" t="s">
        <v>30</v>
      </c>
      <c r="H64" s="125" t="s">
        <v>30</v>
      </c>
      <c r="I64" s="125" t="s">
        <v>30</v>
      </c>
      <c r="J64" s="126" t="s">
        <v>30</v>
      </c>
    </row>
    <row r="65" spans="2:10">
      <c r="B65" s="193" t="s">
        <v>30</v>
      </c>
      <c r="C65" s="194" t="s">
        <v>30</v>
      </c>
      <c r="D65" s="193">
        <v>46980</v>
      </c>
      <c r="E65" s="190">
        <v>2187500</v>
      </c>
      <c r="F65" s="204">
        <v>5.2328742100314471</v>
      </c>
      <c r="G65" s="204">
        <v>5.2328742100314471</v>
      </c>
      <c r="H65" s="190">
        <v>1503575</v>
      </c>
      <c r="I65" s="190">
        <v>6557183966.8099995</v>
      </c>
      <c r="J65" s="191">
        <v>68.734857142857138</v>
      </c>
    </row>
    <row r="66" spans="2:10">
      <c r="B66" s="161">
        <v>45111</v>
      </c>
      <c r="C66" s="195">
        <v>45112</v>
      </c>
      <c r="D66" s="161">
        <v>46980</v>
      </c>
      <c r="E66" s="125">
        <v>1562500</v>
      </c>
      <c r="F66" s="171">
        <v>5.22</v>
      </c>
      <c r="G66" s="171">
        <v>5.22</v>
      </c>
      <c r="H66" s="125">
        <v>1003500</v>
      </c>
      <c r="I66" s="125">
        <v>4375825734.1599998</v>
      </c>
      <c r="J66" s="126">
        <v>64.224000000000004</v>
      </c>
    </row>
    <row r="67" spans="2:10">
      <c r="B67" s="161">
        <v>45125</v>
      </c>
      <c r="C67" s="195">
        <v>45126</v>
      </c>
      <c r="D67" s="162">
        <v>46980</v>
      </c>
      <c r="E67" s="125">
        <v>625000</v>
      </c>
      <c r="F67" s="171">
        <v>5.2587000000000002</v>
      </c>
      <c r="G67" s="171">
        <v>5.2587000000000002</v>
      </c>
      <c r="H67" s="125">
        <v>500075</v>
      </c>
      <c r="I67" s="125">
        <v>2181358232.6499996</v>
      </c>
      <c r="J67" s="126">
        <v>80.012</v>
      </c>
    </row>
    <row r="68" spans="2:10">
      <c r="B68" s="161" t="s">
        <v>30</v>
      </c>
      <c r="C68" s="163" t="s">
        <v>30</v>
      </c>
      <c r="D68" s="161" t="s">
        <v>30</v>
      </c>
      <c r="E68" s="125" t="s">
        <v>30</v>
      </c>
      <c r="F68" s="171" t="s">
        <v>30</v>
      </c>
      <c r="G68" s="171" t="s">
        <v>30</v>
      </c>
      <c r="H68" s="125" t="s">
        <v>30</v>
      </c>
      <c r="I68" s="125" t="s">
        <v>30</v>
      </c>
      <c r="J68" s="126" t="s">
        <v>30</v>
      </c>
    </row>
    <row r="69" spans="2:10">
      <c r="B69" s="193" t="s">
        <v>30</v>
      </c>
      <c r="C69" s="194" t="s">
        <v>30</v>
      </c>
      <c r="D69" s="193">
        <v>51363</v>
      </c>
      <c r="E69" s="190">
        <v>750000</v>
      </c>
      <c r="F69" s="204">
        <v>5.4241691106272762</v>
      </c>
      <c r="G69" s="204">
        <v>5.4241691106272762</v>
      </c>
      <c r="H69" s="190">
        <v>658559</v>
      </c>
      <c r="I69" s="190">
        <v>2955702395.5900002</v>
      </c>
      <c r="J69" s="191">
        <v>87.807866666666669</v>
      </c>
    </row>
    <row r="70" spans="2:10">
      <c r="B70" s="161">
        <v>45111</v>
      </c>
      <c r="C70" s="195">
        <v>45112</v>
      </c>
      <c r="D70" s="161">
        <v>51363</v>
      </c>
      <c r="E70" s="125">
        <v>300000</v>
      </c>
      <c r="F70" s="171">
        <v>5.3959000000000001</v>
      </c>
      <c r="G70" s="171">
        <v>5.3959000000000001</v>
      </c>
      <c r="H70" s="125">
        <v>300000</v>
      </c>
      <c r="I70" s="125">
        <v>1348873972.47</v>
      </c>
      <c r="J70" s="126">
        <v>100</v>
      </c>
    </row>
    <row r="71" spans="2:10">
      <c r="B71" s="161">
        <v>45111</v>
      </c>
      <c r="C71" s="195">
        <v>45113</v>
      </c>
      <c r="D71" s="161">
        <v>51363</v>
      </c>
      <c r="E71" s="125">
        <v>75000</v>
      </c>
      <c r="F71" s="171">
        <v>5.3959000000000001</v>
      </c>
      <c r="G71" s="171">
        <v>5.3959000000000001</v>
      </c>
      <c r="H71" s="125">
        <v>0</v>
      </c>
      <c r="I71" s="125">
        <v>0</v>
      </c>
      <c r="J71" s="126">
        <v>0</v>
      </c>
    </row>
    <row r="72" spans="2:10">
      <c r="B72" s="161">
        <v>45125</v>
      </c>
      <c r="C72" s="195">
        <v>45126</v>
      </c>
      <c r="D72" s="161">
        <v>51363</v>
      </c>
      <c r="E72" s="125">
        <v>300000</v>
      </c>
      <c r="F72" s="171">
        <v>5.4478999999999997</v>
      </c>
      <c r="G72" s="171">
        <v>5.4478999999999997</v>
      </c>
      <c r="H72" s="125">
        <v>300000</v>
      </c>
      <c r="I72" s="125">
        <v>1344351674.3699999</v>
      </c>
      <c r="J72" s="126">
        <v>100</v>
      </c>
    </row>
    <row r="73" spans="2:10">
      <c r="B73" s="161">
        <v>45125</v>
      </c>
      <c r="C73" s="195">
        <v>45127</v>
      </c>
      <c r="D73" s="162">
        <v>51363</v>
      </c>
      <c r="E73" s="125">
        <v>75000</v>
      </c>
      <c r="F73" s="171">
        <v>5.4478999999999997</v>
      </c>
      <c r="G73" s="171">
        <v>5.4478999999999997</v>
      </c>
      <c r="H73" s="125">
        <v>58559</v>
      </c>
      <c r="I73" s="125">
        <v>262476748.75</v>
      </c>
      <c r="J73" s="126">
        <v>78.078666666666663</v>
      </c>
    </row>
    <row r="74" spans="2:10">
      <c r="B74" s="161" t="s">
        <v>30</v>
      </c>
      <c r="C74" s="163" t="s">
        <v>30</v>
      </c>
      <c r="D74" s="161" t="s">
        <v>30</v>
      </c>
      <c r="E74" s="125" t="s">
        <v>30</v>
      </c>
      <c r="F74" s="171" t="s">
        <v>30</v>
      </c>
      <c r="G74" s="171" t="s">
        <v>30</v>
      </c>
      <c r="H74" s="125" t="s">
        <v>30</v>
      </c>
      <c r="I74" s="125" t="s">
        <v>30</v>
      </c>
      <c r="J74" s="126" t="s">
        <v>30</v>
      </c>
    </row>
    <row r="75" spans="2:10">
      <c r="B75" s="193" t="s">
        <v>30</v>
      </c>
      <c r="C75" s="194" t="s">
        <v>30</v>
      </c>
      <c r="D75" s="193">
        <v>55015</v>
      </c>
      <c r="E75" s="190">
        <v>562500</v>
      </c>
      <c r="F75" s="204">
        <v>5.5745669777029097</v>
      </c>
      <c r="G75" s="204">
        <v>5.5745669777029097</v>
      </c>
      <c r="H75" s="190">
        <v>514828</v>
      </c>
      <c r="I75" s="190">
        <v>2304081335.6799998</v>
      </c>
      <c r="J75" s="191">
        <v>91.524977777777778</v>
      </c>
    </row>
    <row r="76" spans="2:10">
      <c r="B76" s="161">
        <v>45118</v>
      </c>
      <c r="C76" s="195">
        <v>45119</v>
      </c>
      <c r="D76" s="161">
        <v>55015</v>
      </c>
      <c r="E76" s="125">
        <v>300000</v>
      </c>
      <c r="F76" s="171">
        <v>5.6074000000000002</v>
      </c>
      <c r="G76" s="171">
        <v>5.6074000000000002</v>
      </c>
      <c r="H76" s="125">
        <v>300000</v>
      </c>
      <c r="I76" s="125">
        <v>1335946948.1900001</v>
      </c>
      <c r="J76" s="126">
        <v>100</v>
      </c>
    </row>
    <row r="77" spans="2:10">
      <c r="B77" s="161">
        <v>45118</v>
      </c>
      <c r="C77" s="195">
        <v>45120</v>
      </c>
      <c r="D77" s="161">
        <v>55015</v>
      </c>
      <c r="E77" s="125">
        <v>75000</v>
      </c>
      <c r="F77" s="171">
        <v>5.6074000000000002</v>
      </c>
      <c r="G77" s="171">
        <v>5.6074000000000002</v>
      </c>
      <c r="H77" s="125">
        <v>71446</v>
      </c>
      <c r="I77" s="125">
        <v>318220694.45999998</v>
      </c>
      <c r="J77" s="126">
        <v>95.261333333333326</v>
      </c>
    </row>
    <row r="78" spans="2:10">
      <c r="B78" s="161">
        <v>45132</v>
      </c>
      <c r="C78" s="195">
        <v>45133</v>
      </c>
      <c r="D78" s="161">
        <v>55015</v>
      </c>
      <c r="E78" s="125">
        <v>150000</v>
      </c>
      <c r="F78" s="171">
        <v>5.4909999999999997</v>
      </c>
      <c r="G78" s="171">
        <v>5.4909999999999997</v>
      </c>
      <c r="H78" s="125">
        <v>121500</v>
      </c>
      <c r="I78" s="125">
        <v>550714185.35000002</v>
      </c>
      <c r="J78" s="126">
        <v>81</v>
      </c>
    </row>
    <row r="79" spans="2:10">
      <c r="B79" s="161">
        <v>45132</v>
      </c>
      <c r="C79" s="195">
        <v>45134</v>
      </c>
      <c r="D79" s="162">
        <v>55015</v>
      </c>
      <c r="E79" s="125">
        <v>37500</v>
      </c>
      <c r="F79" s="171">
        <v>5.4909999999999997</v>
      </c>
      <c r="G79" s="171">
        <v>5.4909999999999997</v>
      </c>
      <c r="H79" s="125">
        <v>21882</v>
      </c>
      <c r="I79" s="125">
        <v>99199507.680000007</v>
      </c>
      <c r="J79" s="126">
        <v>58.352000000000004</v>
      </c>
    </row>
    <row r="80" spans="2:10">
      <c r="B80" s="161" t="s">
        <v>30</v>
      </c>
      <c r="C80" s="163" t="s">
        <v>30</v>
      </c>
      <c r="D80" s="161" t="s">
        <v>30</v>
      </c>
      <c r="E80" s="125" t="s">
        <v>30</v>
      </c>
      <c r="F80" s="171" t="s">
        <v>30</v>
      </c>
      <c r="G80" s="171" t="s">
        <v>30</v>
      </c>
      <c r="H80" s="125" t="s">
        <v>30</v>
      </c>
      <c r="I80" s="125" t="s">
        <v>30</v>
      </c>
      <c r="J80" s="126" t="s">
        <v>30</v>
      </c>
    </row>
    <row r="81" spans="2:10">
      <c r="B81" s="193" t="s">
        <v>30</v>
      </c>
      <c r="C81" s="194" t="s">
        <v>30</v>
      </c>
      <c r="D81" s="193">
        <v>58668</v>
      </c>
      <c r="E81" s="190">
        <v>750000</v>
      </c>
      <c r="F81" s="204">
        <v>5.5402479526637052</v>
      </c>
      <c r="G81" s="204">
        <v>5.5402479526637052</v>
      </c>
      <c r="H81" s="190">
        <v>662674</v>
      </c>
      <c r="I81" s="190">
        <v>3000107940.1599998</v>
      </c>
      <c r="J81" s="191">
        <v>88.356533333333331</v>
      </c>
    </row>
    <row r="82" spans="2:10">
      <c r="B82" s="161">
        <v>45111</v>
      </c>
      <c r="C82" s="195">
        <v>45112</v>
      </c>
      <c r="D82" s="161">
        <v>58668</v>
      </c>
      <c r="E82" s="125">
        <v>300000</v>
      </c>
      <c r="F82" s="171">
        <v>5.4958999999999998</v>
      </c>
      <c r="G82" s="171">
        <v>5.4958999999999998</v>
      </c>
      <c r="H82" s="125">
        <v>300000</v>
      </c>
      <c r="I82" s="125">
        <v>1365603702.8599999</v>
      </c>
      <c r="J82" s="126">
        <v>100</v>
      </c>
    </row>
    <row r="83" spans="2:10">
      <c r="B83" s="161">
        <v>45111</v>
      </c>
      <c r="C83" s="195">
        <v>45113</v>
      </c>
      <c r="D83" s="161">
        <v>58668</v>
      </c>
      <c r="E83" s="125">
        <v>75000</v>
      </c>
      <c r="F83" s="171">
        <v>5.4958999999999998</v>
      </c>
      <c r="G83" s="171">
        <v>5.4958999999999998</v>
      </c>
      <c r="H83" s="125">
        <v>0</v>
      </c>
      <c r="I83" s="125">
        <v>0</v>
      </c>
      <c r="J83" s="126">
        <v>0</v>
      </c>
    </row>
    <row r="84" spans="2:10">
      <c r="B84" s="161">
        <v>45125</v>
      </c>
      <c r="C84" s="195">
        <v>45126</v>
      </c>
      <c r="D84" s="161">
        <v>58668</v>
      </c>
      <c r="E84" s="125">
        <v>300000</v>
      </c>
      <c r="F84" s="171">
        <v>5.5773000000000001</v>
      </c>
      <c r="G84" s="171">
        <v>5.5773000000000001</v>
      </c>
      <c r="H84" s="125">
        <v>300000</v>
      </c>
      <c r="I84" s="125">
        <v>1351986386.6800001</v>
      </c>
      <c r="J84" s="126">
        <v>100</v>
      </c>
    </row>
    <row r="85" spans="2:10">
      <c r="B85" s="161">
        <v>45125</v>
      </c>
      <c r="C85" s="195">
        <v>45127</v>
      </c>
      <c r="D85" s="162">
        <v>58668</v>
      </c>
      <c r="E85" s="125">
        <v>75000</v>
      </c>
      <c r="F85" s="171">
        <v>5.5773000000000001</v>
      </c>
      <c r="G85" s="171">
        <v>5.5773000000000001</v>
      </c>
      <c r="H85" s="125">
        <v>62674</v>
      </c>
      <c r="I85" s="125">
        <v>282517850.62</v>
      </c>
      <c r="J85" s="126">
        <v>83.565333333333342</v>
      </c>
    </row>
    <row r="86" spans="2:10">
      <c r="B86" s="161" t="s">
        <v>30</v>
      </c>
      <c r="C86" s="163" t="s">
        <v>30</v>
      </c>
      <c r="D86" s="161" t="s">
        <v>30</v>
      </c>
      <c r="E86" s="125" t="s">
        <v>30</v>
      </c>
      <c r="F86" s="171" t="s">
        <v>30</v>
      </c>
      <c r="G86" s="171" t="s">
        <v>30</v>
      </c>
      <c r="H86" s="125" t="s">
        <v>30</v>
      </c>
      <c r="I86" s="125" t="s">
        <v>30</v>
      </c>
      <c r="J86" s="126" t="s">
        <v>30</v>
      </c>
    </row>
    <row r="87" spans="2:10">
      <c r="B87" s="193" t="s">
        <v>30</v>
      </c>
      <c r="C87" s="194" t="s">
        <v>30</v>
      </c>
      <c r="D87" s="193">
        <v>48714</v>
      </c>
      <c r="E87" s="190">
        <v>1625000</v>
      </c>
      <c r="F87" s="204">
        <v>5.301454367165011</v>
      </c>
      <c r="G87" s="204">
        <v>5.301454367165011</v>
      </c>
      <c r="H87" s="190">
        <v>1441260</v>
      </c>
      <c r="I87" s="190">
        <v>6325117041.6800003</v>
      </c>
      <c r="J87" s="191">
        <v>88.69292307692308</v>
      </c>
    </row>
    <row r="88" spans="2:10">
      <c r="B88" s="161">
        <v>45118</v>
      </c>
      <c r="C88" s="195">
        <v>45119</v>
      </c>
      <c r="D88" s="161">
        <v>48714</v>
      </c>
      <c r="E88" s="125">
        <v>300000</v>
      </c>
      <c r="F88" s="171">
        <v>5.35</v>
      </c>
      <c r="G88" s="171">
        <v>5.35</v>
      </c>
      <c r="H88" s="125">
        <v>300000</v>
      </c>
      <c r="I88" s="125">
        <v>1309712503.1900001</v>
      </c>
      <c r="J88" s="126">
        <v>100</v>
      </c>
    </row>
    <row r="89" spans="2:10">
      <c r="B89" s="161">
        <v>45118</v>
      </c>
      <c r="C89" s="195">
        <v>45120</v>
      </c>
      <c r="D89" s="161">
        <v>48714</v>
      </c>
      <c r="E89" s="125">
        <v>75000</v>
      </c>
      <c r="F89" s="171">
        <v>5.35</v>
      </c>
      <c r="G89" s="171">
        <v>5.35</v>
      </c>
      <c r="H89" s="125">
        <v>71718</v>
      </c>
      <c r="I89" s="125">
        <v>313156306.57999998</v>
      </c>
      <c r="J89" s="126">
        <v>95.623999999999995</v>
      </c>
    </row>
    <row r="90" spans="2:10">
      <c r="B90" s="161">
        <v>45132</v>
      </c>
      <c r="C90" s="195">
        <v>45133</v>
      </c>
      <c r="D90" s="161">
        <v>48714</v>
      </c>
      <c r="E90" s="125">
        <v>1000000</v>
      </c>
      <c r="F90" s="171">
        <v>5.2847</v>
      </c>
      <c r="G90" s="171">
        <v>5.2847</v>
      </c>
      <c r="H90" s="125">
        <v>1000000</v>
      </c>
      <c r="I90" s="125">
        <v>4396461062.9799995</v>
      </c>
      <c r="J90" s="126">
        <v>100</v>
      </c>
    </row>
    <row r="91" spans="2:10">
      <c r="B91" s="161">
        <v>45132</v>
      </c>
      <c r="C91" s="195">
        <v>45134</v>
      </c>
      <c r="D91" s="162">
        <v>48714</v>
      </c>
      <c r="E91" s="125">
        <v>250000</v>
      </c>
      <c r="F91" s="171">
        <v>5.2847</v>
      </c>
      <c r="G91" s="171">
        <v>5.2847</v>
      </c>
      <c r="H91" s="125">
        <v>69542</v>
      </c>
      <c r="I91" s="125">
        <v>305787168.93000001</v>
      </c>
      <c r="J91" s="126">
        <v>27.816800000000004</v>
      </c>
    </row>
    <row r="92" spans="2:10">
      <c r="B92" s="161" t="s">
        <v>30</v>
      </c>
      <c r="C92" s="163" t="s">
        <v>30</v>
      </c>
      <c r="D92" s="161" t="s">
        <v>30</v>
      </c>
      <c r="E92" s="125" t="s">
        <v>30</v>
      </c>
      <c r="F92" s="171" t="s">
        <v>30</v>
      </c>
      <c r="G92" s="171" t="s">
        <v>30</v>
      </c>
      <c r="H92" s="125" t="s">
        <v>30</v>
      </c>
      <c r="I92" s="125" t="s">
        <v>30</v>
      </c>
      <c r="J92" s="126" t="s">
        <v>30</v>
      </c>
    </row>
    <row r="93" spans="2:10">
      <c r="B93" s="187" t="s">
        <v>12</v>
      </c>
      <c r="C93" s="192" t="s">
        <v>30</v>
      </c>
      <c r="D93" s="201" t="s">
        <v>30</v>
      </c>
      <c r="E93" s="188">
        <v>13000000</v>
      </c>
      <c r="F93" s="198" t="s">
        <v>30</v>
      </c>
      <c r="G93" s="198" t="s">
        <v>30</v>
      </c>
      <c r="H93" s="188">
        <v>11934495</v>
      </c>
      <c r="I93" s="188">
        <v>11579843794.98</v>
      </c>
      <c r="J93" s="189">
        <v>91.803807692307686</v>
      </c>
    </row>
    <row r="94" spans="2:10">
      <c r="B94" s="193" t="s">
        <v>30</v>
      </c>
      <c r="C94" s="194" t="s">
        <v>30</v>
      </c>
      <c r="D94" s="193">
        <v>47119</v>
      </c>
      <c r="E94" s="190">
        <v>7125000</v>
      </c>
      <c r="F94" s="204">
        <v>10.656339105831657</v>
      </c>
      <c r="G94" s="204">
        <v>10.659400994955545</v>
      </c>
      <c r="H94" s="190">
        <v>6584972</v>
      </c>
      <c r="I94" s="190">
        <v>6456028470.0699997</v>
      </c>
      <c r="J94" s="191">
        <v>92.420659649122811</v>
      </c>
    </row>
    <row r="95" spans="2:10">
      <c r="B95" s="161">
        <v>45106</v>
      </c>
      <c r="C95" s="195">
        <v>45110</v>
      </c>
      <c r="D95" s="161">
        <v>47119</v>
      </c>
      <c r="E95" s="125">
        <v>250000</v>
      </c>
      <c r="F95" s="171">
        <v>10.879899999999999</v>
      </c>
      <c r="G95" s="171">
        <v>10.879899999999999</v>
      </c>
      <c r="H95" s="125">
        <v>249998</v>
      </c>
      <c r="I95" s="125">
        <v>241731347.78999999</v>
      </c>
      <c r="J95" s="126">
        <v>99.999200000000002</v>
      </c>
    </row>
    <row r="96" spans="2:10">
      <c r="B96" s="161">
        <v>45113</v>
      </c>
      <c r="C96" s="195">
        <v>45114</v>
      </c>
      <c r="D96" s="161">
        <v>47119</v>
      </c>
      <c r="E96" s="125">
        <v>500000</v>
      </c>
      <c r="F96" s="171">
        <v>10.7689</v>
      </c>
      <c r="G96" s="171">
        <v>10.7689</v>
      </c>
      <c r="H96" s="125">
        <v>500000</v>
      </c>
      <c r="I96" s="125">
        <v>486365500</v>
      </c>
      <c r="J96" s="126">
        <v>100</v>
      </c>
    </row>
    <row r="97" spans="2:10">
      <c r="B97" s="161">
        <v>45113</v>
      </c>
      <c r="C97" s="195">
        <v>45117</v>
      </c>
      <c r="D97" s="161">
        <v>47119</v>
      </c>
      <c r="E97" s="125">
        <v>125000</v>
      </c>
      <c r="F97" s="171">
        <v>10.7689</v>
      </c>
      <c r="G97" s="171">
        <v>10.7689</v>
      </c>
      <c r="H97" s="125">
        <v>84990</v>
      </c>
      <c r="I97" s="125">
        <v>82706244.5</v>
      </c>
      <c r="J97" s="126">
        <v>67.99199999999999</v>
      </c>
    </row>
    <row r="98" spans="2:10">
      <c r="B98" s="161">
        <v>45120</v>
      </c>
      <c r="C98" s="195">
        <v>45121</v>
      </c>
      <c r="D98" s="161">
        <v>47119</v>
      </c>
      <c r="E98" s="125">
        <v>2000000</v>
      </c>
      <c r="F98" s="171">
        <v>10.504</v>
      </c>
      <c r="G98" s="171">
        <v>10.505000000000001</v>
      </c>
      <c r="H98" s="125">
        <v>2000000</v>
      </c>
      <c r="I98" s="125">
        <v>1969683738.9100001</v>
      </c>
      <c r="J98" s="126">
        <v>100</v>
      </c>
    </row>
    <row r="99" spans="2:10">
      <c r="B99" s="161">
        <v>45120</v>
      </c>
      <c r="C99" s="195">
        <v>45124</v>
      </c>
      <c r="D99" s="161">
        <v>47119</v>
      </c>
      <c r="E99" s="125">
        <v>500000</v>
      </c>
      <c r="F99" s="171">
        <v>10.504</v>
      </c>
      <c r="G99" s="171">
        <v>10.504</v>
      </c>
      <c r="H99" s="125">
        <v>0</v>
      </c>
      <c r="I99" s="125">
        <v>0</v>
      </c>
      <c r="J99" s="126">
        <v>0</v>
      </c>
    </row>
    <row r="100" spans="2:10">
      <c r="B100" s="161">
        <v>45127</v>
      </c>
      <c r="C100" s="195">
        <v>45128</v>
      </c>
      <c r="D100" s="161">
        <v>47119</v>
      </c>
      <c r="E100" s="125">
        <v>1500000</v>
      </c>
      <c r="F100" s="171">
        <v>10.7097</v>
      </c>
      <c r="G100" s="171">
        <v>10.712899999999999</v>
      </c>
      <c r="H100" s="125">
        <v>1500000</v>
      </c>
      <c r="I100" s="125">
        <v>1468399989.8499999</v>
      </c>
      <c r="J100" s="126">
        <v>100</v>
      </c>
    </row>
    <row r="101" spans="2:10">
      <c r="B101" s="161">
        <v>45127</v>
      </c>
      <c r="C101" s="195">
        <v>45131</v>
      </c>
      <c r="D101" s="161">
        <v>47119</v>
      </c>
      <c r="E101" s="125">
        <v>375000</v>
      </c>
      <c r="F101" s="171">
        <v>10.7097</v>
      </c>
      <c r="G101" s="171">
        <v>10.7097</v>
      </c>
      <c r="H101" s="125">
        <v>374992</v>
      </c>
      <c r="I101" s="125">
        <v>367241712.18000001</v>
      </c>
      <c r="J101" s="126">
        <v>99.997866666666667</v>
      </c>
    </row>
    <row r="102" spans="2:10">
      <c r="B102" s="161">
        <v>45134</v>
      </c>
      <c r="C102" s="195">
        <v>45135</v>
      </c>
      <c r="D102" s="161">
        <v>47119</v>
      </c>
      <c r="E102" s="125">
        <v>1500000</v>
      </c>
      <c r="F102" s="171">
        <v>10.702</v>
      </c>
      <c r="G102" s="171">
        <v>10.710900000000001</v>
      </c>
      <c r="H102" s="125">
        <v>1500000</v>
      </c>
      <c r="I102" s="125">
        <v>1471806702.2</v>
      </c>
      <c r="J102" s="126">
        <v>100</v>
      </c>
    </row>
    <row r="103" spans="2:10">
      <c r="B103" s="161">
        <v>45134</v>
      </c>
      <c r="C103" s="195">
        <v>45138</v>
      </c>
      <c r="D103" s="162">
        <v>47119</v>
      </c>
      <c r="E103" s="125">
        <v>375000</v>
      </c>
      <c r="F103" s="171">
        <v>10.702</v>
      </c>
      <c r="G103" s="171">
        <v>10.702</v>
      </c>
      <c r="H103" s="125">
        <v>374992</v>
      </c>
      <c r="I103" s="125">
        <v>368093234.63999999</v>
      </c>
      <c r="J103" s="126">
        <v>99.997866666666667</v>
      </c>
    </row>
    <row r="104" spans="2:10">
      <c r="B104" s="161" t="s">
        <v>30</v>
      </c>
      <c r="C104" s="163" t="s">
        <v>30</v>
      </c>
      <c r="D104" s="161" t="s">
        <v>30</v>
      </c>
      <c r="E104" s="125" t="s">
        <v>30</v>
      </c>
      <c r="F104" s="171" t="s">
        <v>30</v>
      </c>
      <c r="G104" s="171" t="s">
        <v>30</v>
      </c>
      <c r="H104" s="125" t="s">
        <v>30</v>
      </c>
      <c r="I104" s="125" t="s">
        <v>30</v>
      </c>
      <c r="J104" s="126" t="s">
        <v>30</v>
      </c>
    </row>
    <row r="105" spans="2:10">
      <c r="B105" s="193" t="s">
        <v>30</v>
      </c>
      <c r="C105" s="194" t="s">
        <v>30</v>
      </c>
      <c r="D105" s="193">
        <v>48580</v>
      </c>
      <c r="E105" s="190">
        <v>5875000</v>
      </c>
      <c r="F105" s="204">
        <v>10.862354658640683</v>
      </c>
      <c r="G105" s="204">
        <v>10.867062804481749</v>
      </c>
      <c r="H105" s="190">
        <v>5349523</v>
      </c>
      <c r="I105" s="190">
        <v>5123815324.9099998</v>
      </c>
      <c r="J105" s="191">
        <v>91.055710638297867</v>
      </c>
    </row>
    <row r="106" spans="2:10">
      <c r="B106" s="161">
        <v>45106</v>
      </c>
      <c r="C106" s="161">
        <v>45110</v>
      </c>
      <c r="D106" s="161">
        <v>48580</v>
      </c>
      <c r="E106" s="125">
        <v>250000</v>
      </c>
      <c r="F106" s="171">
        <v>10.980700000000001</v>
      </c>
      <c r="G106" s="171">
        <v>10.980700000000001</v>
      </c>
      <c r="H106" s="125">
        <v>249998</v>
      </c>
      <c r="I106" s="125">
        <v>236620356.97999999</v>
      </c>
      <c r="J106" s="126">
        <v>99.999200000000002</v>
      </c>
    </row>
    <row r="107" spans="2:10">
      <c r="B107" s="161">
        <v>45113</v>
      </c>
      <c r="C107" s="161">
        <v>45114</v>
      </c>
      <c r="D107" s="161">
        <v>48580</v>
      </c>
      <c r="E107" s="125">
        <v>500000</v>
      </c>
      <c r="F107" s="171">
        <v>10.9278</v>
      </c>
      <c r="G107" s="171">
        <v>10.9278</v>
      </c>
      <c r="H107" s="125">
        <v>500000</v>
      </c>
      <c r="I107" s="125">
        <v>475448824.5</v>
      </c>
      <c r="J107" s="126">
        <v>100</v>
      </c>
    </row>
    <row r="108" spans="2:10">
      <c r="B108" s="161">
        <v>45113</v>
      </c>
      <c r="C108" s="161">
        <v>45117</v>
      </c>
      <c r="D108" s="161">
        <v>48580</v>
      </c>
      <c r="E108" s="125">
        <v>125000</v>
      </c>
      <c r="F108" s="171">
        <v>10.9278</v>
      </c>
      <c r="G108" s="171">
        <v>10.9278</v>
      </c>
      <c r="H108" s="125">
        <v>124990</v>
      </c>
      <c r="I108" s="125">
        <v>118901620.45</v>
      </c>
      <c r="J108" s="126">
        <v>99.992000000000004</v>
      </c>
    </row>
    <row r="109" spans="2:10">
      <c r="B109" s="161">
        <v>45120</v>
      </c>
      <c r="C109" s="161">
        <v>45121</v>
      </c>
      <c r="D109" s="161">
        <v>48580</v>
      </c>
      <c r="E109" s="125">
        <v>1500000</v>
      </c>
      <c r="F109" s="171">
        <v>10.642300000000001</v>
      </c>
      <c r="G109" s="171">
        <v>10.6478</v>
      </c>
      <c r="H109" s="125">
        <v>1500000</v>
      </c>
      <c r="I109" s="125">
        <v>1452586050.8</v>
      </c>
      <c r="J109" s="126">
        <v>100</v>
      </c>
    </row>
    <row r="110" spans="2:10">
      <c r="B110" s="161">
        <v>45120</v>
      </c>
      <c r="C110" s="161">
        <v>45124</v>
      </c>
      <c r="D110" s="161">
        <v>48580</v>
      </c>
      <c r="E110" s="125">
        <v>375000</v>
      </c>
      <c r="F110" s="171">
        <v>10.642300000000001</v>
      </c>
      <c r="G110" s="171">
        <v>10.642300000000001</v>
      </c>
      <c r="H110" s="125">
        <v>0</v>
      </c>
      <c r="I110" s="125">
        <v>0</v>
      </c>
      <c r="J110" s="126">
        <v>0</v>
      </c>
    </row>
    <row r="111" spans="2:10">
      <c r="B111" s="161">
        <v>45127</v>
      </c>
      <c r="C111" s="161">
        <v>45128</v>
      </c>
      <c r="D111" s="161">
        <v>48580</v>
      </c>
      <c r="E111" s="125">
        <v>1000000</v>
      </c>
      <c r="F111" s="171">
        <v>10.918699999999999</v>
      </c>
      <c r="G111" s="171">
        <v>10.923</v>
      </c>
      <c r="H111" s="125">
        <v>1000000</v>
      </c>
      <c r="I111" s="125">
        <v>955306401.52999997</v>
      </c>
      <c r="J111" s="126">
        <v>100</v>
      </c>
    </row>
    <row r="112" spans="2:10">
      <c r="B112" s="161">
        <v>45127</v>
      </c>
      <c r="C112" s="161">
        <v>45131</v>
      </c>
      <c r="D112" s="161">
        <v>48580</v>
      </c>
      <c r="E112" s="125">
        <v>250000</v>
      </c>
      <c r="F112" s="171">
        <v>10.918699999999999</v>
      </c>
      <c r="G112" s="171">
        <v>10.918699999999999</v>
      </c>
      <c r="H112" s="125">
        <v>99543</v>
      </c>
      <c r="I112" s="125">
        <v>95133350.280000001</v>
      </c>
      <c r="J112" s="126">
        <v>39.8172</v>
      </c>
    </row>
    <row r="113" spans="2:10">
      <c r="B113" s="161">
        <v>45134</v>
      </c>
      <c r="C113" s="161">
        <v>45135</v>
      </c>
      <c r="D113" s="161">
        <v>48580</v>
      </c>
      <c r="E113" s="125">
        <v>1500000</v>
      </c>
      <c r="F113" s="171">
        <v>10.970499999999999</v>
      </c>
      <c r="G113" s="171">
        <v>10.978899999999999</v>
      </c>
      <c r="H113" s="125">
        <v>1500000</v>
      </c>
      <c r="I113" s="125">
        <v>1431741548.3800001</v>
      </c>
      <c r="J113" s="126">
        <v>100</v>
      </c>
    </row>
    <row r="114" spans="2:10">
      <c r="B114" s="161">
        <v>45134</v>
      </c>
      <c r="C114" s="161">
        <v>45138</v>
      </c>
      <c r="D114" s="162">
        <v>48580</v>
      </c>
      <c r="E114" s="125">
        <v>375000</v>
      </c>
      <c r="F114" s="171">
        <v>10.970499999999999</v>
      </c>
      <c r="G114" s="171">
        <v>10.970499999999999</v>
      </c>
      <c r="H114" s="125">
        <v>374992</v>
      </c>
      <c r="I114" s="125">
        <v>358077171.99000001</v>
      </c>
      <c r="J114" s="126">
        <v>99.997866666666667</v>
      </c>
    </row>
    <row r="115" spans="2:10">
      <c r="B115" s="200" t="s">
        <v>30</v>
      </c>
      <c r="C115" s="200" t="s">
        <v>30</v>
      </c>
      <c r="D115" s="202" t="s">
        <v>30</v>
      </c>
      <c r="E115" s="94" t="s">
        <v>30</v>
      </c>
      <c r="F115" s="199" t="s">
        <v>30</v>
      </c>
      <c r="G115" s="199" t="s">
        <v>30</v>
      </c>
      <c r="H115" s="94" t="s">
        <v>30</v>
      </c>
      <c r="I115" s="94" t="s">
        <v>30</v>
      </c>
      <c r="J115" s="94" t="s">
        <v>30</v>
      </c>
    </row>
    <row r="116" spans="2:10">
      <c r="B116" s="145" t="s">
        <v>31</v>
      </c>
      <c r="C116" s="168" t="s">
        <v>30</v>
      </c>
      <c r="D116" s="203" t="s">
        <v>30</v>
      </c>
      <c r="E116" s="142">
        <v>75587500</v>
      </c>
      <c r="F116" s="205"/>
      <c r="G116" s="205"/>
      <c r="H116" s="142">
        <v>68165046</v>
      </c>
      <c r="I116" s="142">
        <v>130093597811.37001</v>
      </c>
      <c r="J116" s="142">
        <v>90.180315528361163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43"/>
  <dimension ref="B1:J109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7109375" style="83" bestFit="1" customWidth="1"/>
    <col min="5" max="5" width="14" style="82" bestFit="1" customWidth="1"/>
    <col min="6" max="6" width="12.28515625" style="82" bestFit="1" customWidth="1"/>
    <col min="7" max="7" width="14" style="82" bestFit="1" customWidth="1"/>
    <col min="8" max="8" width="13.85546875" style="82" bestFit="1" customWidth="1"/>
    <col min="9" max="9" width="17.85546875" style="82" bestFit="1" customWidth="1"/>
    <col min="10" max="10" width="18" style="82" bestFit="1" customWidth="1"/>
    <col min="11" max="16384" width="9.140625" style="82"/>
  </cols>
  <sheetData>
    <row r="1" spans="2:10">
      <c r="B1" s="81" t="s">
        <v>57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87" t="s">
        <v>9</v>
      </c>
      <c r="C5" s="201" t="s">
        <v>30</v>
      </c>
      <c r="D5" s="201" t="s">
        <v>30</v>
      </c>
      <c r="E5" s="188">
        <v>3537500</v>
      </c>
      <c r="F5" s="198" t="s">
        <v>30</v>
      </c>
      <c r="G5" s="198" t="s">
        <v>30</v>
      </c>
      <c r="H5" s="188">
        <v>2356122</v>
      </c>
      <c r="I5" s="188">
        <v>31945104371.990002</v>
      </c>
      <c r="J5" s="189">
        <v>66.604155477031796</v>
      </c>
    </row>
    <row r="6" spans="2:10">
      <c r="B6" s="193" t="s">
        <v>30</v>
      </c>
      <c r="C6" s="193" t="s">
        <v>30</v>
      </c>
      <c r="D6" s="193">
        <v>46266</v>
      </c>
      <c r="E6" s="190">
        <v>862500</v>
      </c>
      <c r="F6" s="204">
        <v>7.8917567340397551E-2</v>
      </c>
      <c r="G6" s="204">
        <v>7.8917567340397551E-2</v>
      </c>
      <c r="H6" s="190">
        <v>488852</v>
      </c>
      <c r="I6" s="190">
        <v>6674029542.8199997</v>
      </c>
      <c r="J6" s="191">
        <v>56.678492753623189</v>
      </c>
    </row>
    <row r="7" spans="2:10">
      <c r="B7" s="161">
        <v>45139</v>
      </c>
      <c r="C7" s="195">
        <v>45140</v>
      </c>
      <c r="D7" s="161">
        <v>46266</v>
      </c>
      <c r="E7" s="125">
        <v>150000</v>
      </c>
      <c r="F7" s="171">
        <v>8.8999999999999996E-2</v>
      </c>
      <c r="G7" s="171">
        <v>8.8999999999999996E-2</v>
      </c>
      <c r="H7" s="125">
        <v>11050</v>
      </c>
      <c r="I7" s="125">
        <v>149877900.00999999</v>
      </c>
      <c r="J7" s="126">
        <v>7.3666666666666671</v>
      </c>
    </row>
    <row r="8" spans="2:10">
      <c r="B8" s="161">
        <v>45146</v>
      </c>
      <c r="C8" s="195">
        <v>45147</v>
      </c>
      <c r="D8" s="161">
        <v>46266</v>
      </c>
      <c r="E8" s="125">
        <v>187500</v>
      </c>
      <c r="F8" s="171">
        <v>0.08</v>
      </c>
      <c r="G8" s="171">
        <v>0.08</v>
      </c>
      <c r="H8" s="125">
        <v>166628</v>
      </c>
      <c r="I8" s="125">
        <v>2266327198.8200002</v>
      </c>
      <c r="J8" s="126">
        <v>88.868266666666656</v>
      </c>
    </row>
    <row r="9" spans="2:10">
      <c r="B9" s="161">
        <v>45153</v>
      </c>
      <c r="C9" s="195">
        <v>45154</v>
      </c>
      <c r="D9" s="161">
        <v>46266</v>
      </c>
      <c r="E9" s="125">
        <v>150000</v>
      </c>
      <c r="F9" s="171">
        <v>7.8E-2</v>
      </c>
      <c r="G9" s="171">
        <v>7.8E-2</v>
      </c>
      <c r="H9" s="125">
        <v>49400</v>
      </c>
      <c r="I9" s="125">
        <v>673595579.05999994</v>
      </c>
      <c r="J9" s="126">
        <v>32.93333333333333</v>
      </c>
    </row>
    <row r="10" spans="2:10">
      <c r="B10" s="161">
        <v>45160</v>
      </c>
      <c r="C10" s="195">
        <v>45161</v>
      </c>
      <c r="D10" s="161">
        <v>46266</v>
      </c>
      <c r="E10" s="125">
        <v>187500</v>
      </c>
      <c r="F10" s="171">
        <v>7.9000000000000001E-2</v>
      </c>
      <c r="G10" s="171">
        <v>7.9000000000000001E-2</v>
      </c>
      <c r="H10" s="125">
        <v>84605</v>
      </c>
      <c r="I10" s="125">
        <v>1156449781.3700001</v>
      </c>
      <c r="J10" s="126">
        <v>45.122666666666667</v>
      </c>
    </row>
    <row r="11" spans="2:10">
      <c r="B11" s="161">
        <v>45167</v>
      </c>
      <c r="C11" s="195">
        <v>45168</v>
      </c>
      <c r="D11" s="162">
        <v>46266</v>
      </c>
      <c r="E11" s="125">
        <v>187500</v>
      </c>
      <c r="F11" s="171">
        <v>7.7499999999999999E-2</v>
      </c>
      <c r="G11" s="171">
        <v>7.7499999999999999E-2</v>
      </c>
      <c r="H11" s="125">
        <v>177169</v>
      </c>
      <c r="I11" s="125">
        <v>2427779083.5599999</v>
      </c>
      <c r="J11" s="126">
        <v>94.490133333333333</v>
      </c>
    </row>
    <row r="12" spans="2:10">
      <c r="B12" s="161" t="s">
        <v>30</v>
      </c>
      <c r="C12" s="161" t="s">
        <v>30</v>
      </c>
      <c r="D12" s="161" t="s">
        <v>30</v>
      </c>
      <c r="E12" s="125" t="s">
        <v>30</v>
      </c>
      <c r="F12" s="171" t="s">
        <v>30</v>
      </c>
      <c r="G12" s="171" t="s">
        <v>30</v>
      </c>
      <c r="H12" s="125" t="s">
        <v>30</v>
      </c>
      <c r="I12" s="125" t="s">
        <v>30</v>
      </c>
      <c r="J12" s="126" t="s">
        <v>30</v>
      </c>
    </row>
    <row r="13" spans="2:10">
      <c r="B13" s="193" t="s">
        <v>30</v>
      </c>
      <c r="C13" s="193" t="s">
        <v>30</v>
      </c>
      <c r="D13" s="193">
        <v>47362</v>
      </c>
      <c r="E13" s="190">
        <v>2675000</v>
      </c>
      <c r="F13" s="204">
        <v>0.1628121256010929</v>
      </c>
      <c r="G13" s="204">
        <v>0.1628121256010929</v>
      </c>
      <c r="H13" s="190">
        <v>1867270</v>
      </c>
      <c r="I13" s="190">
        <v>25271074829.170002</v>
      </c>
      <c r="J13" s="191">
        <v>69.804485981308403</v>
      </c>
    </row>
    <row r="14" spans="2:10">
      <c r="B14" s="161">
        <v>45139</v>
      </c>
      <c r="C14" s="195">
        <v>45140</v>
      </c>
      <c r="D14" s="161">
        <v>47362</v>
      </c>
      <c r="E14" s="125">
        <v>375000</v>
      </c>
      <c r="F14" s="171">
        <v>0.16739999999999999</v>
      </c>
      <c r="G14" s="171">
        <v>0.16739999999999999</v>
      </c>
      <c r="H14" s="125">
        <v>313520</v>
      </c>
      <c r="I14" s="125">
        <v>4221070752.4400001</v>
      </c>
      <c r="J14" s="126">
        <v>83.605333333333334</v>
      </c>
    </row>
    <row r="15" spans="2:10">
      <c r="B15" s="161">
        <v>45146</v>
      </c>
      <c r="C15" s="195">
        <v>45147</v>
      </c>
      <c r="D15" s="161">
        <v>47362</v>
      </c>
      <c r="E15" s="125">
        <v>625000</v>
      </c>
      <c r="F15" s="171">
        <v>0.1585</v>
      </c>
      <c r="G15" s="171">
        <v>0.1585</v>
      </c>
      <c r="H15" s="125">
        <v>581320</v>
      </c>
      <c r="I15" s="125">
        <v>7850415069.8900003</v>
      </c>
      <c r="J15" s="126">
        <v>93.011200000000002</v>
      </c>
    </row>
    <row r="16" spans="2:10">
      <c r="B16" s="161">
        <v>45153</v>
      </c>
      <c r="C16" s="195">
        <v>45154</v>
      </c>
      <c r="D16" s="161">
        <v>47362</v>
      </c>
      <c r="E16" s="125">
        <v>750000</v>
      </c>
      <c r="F16" s="171">
        <v>0.158</v>
      </c>
      <c r="G16" s="171">
        <v>0.158</v>
      </c>
      <c r="H16" s="125">
        <v>359500</v>
      </c>
      <c r="I16" s="125">
        <v>4867069629.3699999</v>
      </c>
      <c r="J16" s="126">
        <v>47.93333333333333</v>
      </c>
    </row>
    <row r="17" spans="2:10">
      <c r="B17" s="161">
        <v>45160</v>
      </c>
      <c r="C17" s="195">
        <v>45161</v>
      </c>
      <c r="D17" s="161">
        <v>47362</v>
      </c>
      <c r="E17" s="125">
        <v>300000</v>
      </c>
      <c r="F17" s="171">
        <v>0.16289999999999999</v>
      </c>
      <c r="G17" s="171">
        <v>0.16289999999999999</v>
      </c>
      <c r="H17" s="125">
        <v>66150</v>
      </c>
      <c r="I17" s="125">
        <v>897525658.45000005</v>
      </c>
      <c r="J17" s="126">
        <v>22.05</v>
      </c>
    </row>
    <row r="18" spans="2:10">
      <c r="B18" s="161">
        <v>45167</v>
      </c>
      <c r="C18" s="195">
        <v>45168</v>
      </c>
      <c r="D18" s="162">
        <v>47362</v>
      </c>
      <c r="E18" s="125">
        <v>625000</v>
      </c>
      <c r="F18" s="171">
        <v>0.16789999999999997</v>
      </c>
      <c r="G18" s="171">
        <v>0.16789999999999997</v>
      </c>
      <c r="H18" s="125">
        <v>546780</v>
      </c>
      <c r="I18" s="125">
        <v>7434993719.0200005</v>
      </c>
      <c r="J18" s="126">
        <v>87.484799999999993</v>
      </c>
    </row>
    <row r="19" spans="2:10">
      <c r="B19" s="161" t="s">
        <v>30</v>
      </c>
      <c r="C19" s="161" t="s">
        <v>30</v>
      </c>
      <c r="D19" s="161" t="s">
        <v>30</v>
      </c>
      <c r="E19" s="125" t="s">
        <v>30</v>
      </c>
      <c r="F19" s="171" t="s">
        <v>30</v>
      </c>
      <c r="G19" s="171" t="s">
        <v>30</v>
      </c>
      <c r="H19" s="125" t="s">
        <v>30</v>
      </c>
      <c r="I19" s="125" t="s">
        <v>30</v>
      </c>
      <c r="J19" s="126" t="s">
        <v>30</v>
      </c>
    </row>
    <row r="20" spans="2:10">
      <c r="B20" s="187" t="s">
        <v>10</v>
      </c>
      <c r="C20" s="201" t="s">
        <v>30</v>
      </c>
      <c r="D20" s="201" t="s">
        <v>30</v>
      </c>
      <c r="E20" s="188">
        <v>48125000</v>
      </c>
      <c r="F20" s="198" t="s">
        <v>30</v>
      </c>
      <c r="G20" s="198" t="s">
        <v>30</v>
      </c>
      <c r="H20" s="188">
        <v>38902074</v>
      </c>
      <c r="I20" s="188">
        <v>28744666426.869999</v>
      </c>
      <c r="J20" s="189">
        <v>80.835478441558436</v>
      </c>
    </row>
    <row r="21" spans="2:10">
      <c r="B21" s="193" t="s">
        <v>30</v>
      </c>
      <c r="C21" s="193" t="s">
        <v>30</v>
      </c>
      <c r="D21" s="193">
        <v>45383</v>
      </c>
      <c r="E21" s="190">
        <v>2500000</v>
      </c>
      <c r="F21" s="204">
        <v>11.80096009499481</v>
      </c>
      <c r="G21" s="204">
        <v>11.803715515616902</v>
      </c>
      <c r="H21" s="190">
        <v>2000000</v>
      </c>
      <c r="I21" s="190">
        <v>1869857183.71</v>
      </c>
      <c r="J21" s="191">
        <v>80</v>
      </c>
    </row>
    <row r="22" spans="2:10">
      <c r="B22" s="161">
        <v>45148</v>
      </c>
      <c r="C22" s="195">
        <v>45149</v>
      </c>
      <c r="D22" s="161">
        <v>45383</v>
      </c>
      <c r="E22" s="125">
        <v>1000000</v>
      </c>
      <c r="F22" s="171">
        <v>11.818300000000001</v>
      </c>
      <c r="G22" s="171">
        <v>11.8187</v>
      </c>
      <c r="H22" s="125">
        <v>1000000</v>
      </c>
      <c r="I22" s="125">
        <v>932772040.97000003</v>
      </c>
      <c r="J22" s="126">
        <v>100</v>
      </c>
    </row>
    <row r="23" spans="2:10">
      <c r="B23" s="161">
        <v>45148</v>
      </c>
      <c r="C23" s="195">
        <v>45152</v>
      </c>
      <c r="D23" s="161">
        <v>45383</v>
      </c>
      <c r="E23" s="125">
        <v>250000</v>
      </c>
      <c r="F23" s="171">
        <v>11.818300000000001</v>
      </c>
      <c r="G23" s="171">
        <v>11.818300000000001</v>
      </c>
      <c r="H23" s="125">
        <v>0</v>
      </c>
      <c r="I23" s="125">
        <v>0</v>
      </c>
      <c r="J23" s="126">
        <v>0</v>
      </c>
    </row>
    <row r="24" spans="2:10">
      <c r="B24" s="161">
        <v>45162</v>
      </c>
      <c r="C24" s="195">
        <v>45163</v>
      </c>
      <c r="D24" s="161">
        <v>45383</v>
      </c>
      <c r="E24" s="125">
        <v>1000000</v>
      </c>
      <c r="F24" s="171">
        <v>11.7837</v>
      </c>
      <c r="G24" s="171">
        <v>11.7888</v>
      </c>
      <c r="H24" s="125">
        <v>1000000</v>
      </c>
      <c r="I24" s="125">
        <v>937085142.74000001</v>
      </c>
      <c r="J24" s="126">
        <v>100</v>
      </c>
    </row>
    <row r="25" spans="2:10">
      <c r="B25" s="161">
        <v>45162</v>
      </c>
      <c r="C25" s="195">
        <v>45166</v>
      </c>
      <c r="D25" s="162">
        <v>45383</v>
      </c>
      <c r="E25" s="125">
        <v>250000</v>
      </c>
      <c r="F25" s="171">
        <v>11.7837</v>
      </c>
      <c r="G25" s="171">
        <v>11.7837</v>
      </c>
      <c r="H25" s="125">
        <v>0</v>
      </c>
      <c r="I25" s="125">
        <v>0</v>
      </c>
      <c r="J25" s="126">
        <v>0</v>
      </c>
    </row>
    <row r="26" spans="2:10">
      <c r="B26" s="161" t="s">
        <v>30</v>
      </c>
      <c r="C26" s="161" t="s">
        <v>30</v>
      </c>
      <c r="D26" s="161" t="s">
        <v>30</v>
      </c>
      <c r="E26" s="125" t="s">
        <v>30</v>
      </c>
      <c r="F26" s="171" t="s">
        <v>30</v>
      </c>
      <c r="G26" s="171" t="s">
        <v>30</v>
      </c>
      <c r="H26" s="125" t="s">
        <v>30</v>
      </c>
      <c r="I26" s="125" t="s">
        <v>30</v>
      </c>
      <c r="J26" s="126" t="s">
        <v>30</v>
      </c>
    </row>
    <row r="27" spans="2:10">
      <c r="B27" s="193" t="s">
        <v>30</v>
      </c>
      <c r="C27" s="193" t="s">
        <v>30</v>
      </c>
      <c r="D27" s="193">
        <v>45566</v>
      </c>
      <c r="E27" s="190">
        <v>1875000</v>
      </c>
      <c r="F27" s="204">
        <v>10.80770025125217</v>
      </c>
      <c r="G27" s="204">
        <v>10.809302193493258</v>
      </c>
      <c r="H27" s="190">
        <v>1500000</v>
      </c>
      <c r="I27" s="190">
        <v>1335994394.51</v>
      </c>
      <c r="J27" s="191">
        <v>80</v>
      </c>
    </row>
    <row r="28" spans="2:10">
      <c r="B28" s="161">
        <v>45141</v>
      </c>
      <c r="C28" s="195">
        <v>45142</v>
      </c>
      <c r="D28" s="161">
        <v>45566</v>
      </c>
      <c r="E28" s="125">
        <v>500000</v>
      </c>
      <c r="F28" s="171">
        <v>10.78</v>
      </c>
      <c r="G28" s="171">
        <v>10.78</v>
      </c>
      <c r="H28" s="125">
        <v>500000</v>
      </c>
      <c r="I28" s="125">
        <v>444250288.5</v>
      </c>
      <c r="J28" s="126">
        <v>100</v>
      </c>
    </row>
    <row r="29" spans="2:10">
      <c r="B29" s="161">
        <v>45141</v>
      </c>
      <c r="C29" s="195">
        <v>45145</v>
      </c>
      <c r="D29" s="161">
        <v>45566</v>
      </c>
      <c r="E29" s="125">
        <v>125000</v>
      </c>
      <c r="F29" s="171">
        <v>10.78</v>
      </c>
      <c r="G29" s="171">
        <v>10.78</v>
      </c>
      <c r="H29" s="125">
        <v>0</v>
      </c>
      <c r="I29" s="125">
        <v>0</v>
      </c>
      <c r="J29" s="126">
        <v>0</v>
      </c>
    </row>
    <row r="30" spans="2:10">
      <c r="B30" s="161">
        <v>45155</v>
      </c>
      <c r="C30" s="195">
        <v>45156</v>
      </c>
      <c r="D30" s="161">
        <v>45566</v>
      </c>
      <c r="E30" s="125">
        <v>1000000</v>
      </c>
      <c r="F30" s="171">
        <v>10.8215</v>
      </c>
      <c r="G30" s="171">
        <v>10.8239</v>
      </c>
      <c r="H30" s="125">
        <v>1000000</v>
      </c>
      <c r="I30" s="125">
        <v>891744106.00999999</v>
      </c>
      <c r="J30" s="126">
        <v>100</v>
      </c>
    </row>
    <row r="31" spans="2:10">
      <c r="B31" s="161">
        <v>45155</v>
      </c>
      <c r="C31" s="195">
        <v>45159</v>
      </c>
      <c r="D31" s="162">
        <v>45566</v>
      </c>
      <c r="E31" s="125">
        <v>250000</v>
      </c>
      <c r="F31" s="171">
        <v>10.8215</v>
      </c>
      <c r="G31" s="171">
        <v>10.8215</v>
      </c>
      <c r="H31" s="125">
        <v>0</v>
      </c>
      <c r="I31" s="125">
        <v>0</v>
      </c>
      <c r="J31" s="126">
        <v>0</v>
      </c>
    </row>
    <row r="32" spans="2:10">
      <c r="B32" s="161" t="s">
        <v>30</v>
      </c>
      <c r="C32" s="161" t="s">
        <v>30</v>
      </c>
      <c r="D32" s="161" t="s">
        <v>30</v>
      </c>
      <c r="E32" s="125" t="s">
        <v>30</v>
      </c>
      <c r="F32" s="171" t="s">
        <v>30</v>
      </c>
      <c r="G32" s="171" t="s">
        <v>30</v>
      </c>
      <c r="H32" s="125" t="s">
        <v>30</v>
      </c>
      <c r="I32" s="125" t="s">
        <v>30</v>
      </c>
      <c r="J32" s="126" t="s">
        <v>30</v>
      </c>
    </row>
    <row r="33" spans="2:10">
      <c r="B33" s="193" t="s">
        <v>30</v>
      </c>
      <c r="C33" s="193" t="s">
        <v>30</v>
      </c>
      <c r="D33" s="193">
        <v>46569</v>
      </c>
      <c r="E33" s="190">
        <v>31250000</v>
      </c>
      <c r="F33" s="204">
        <v>10.42515180332841</v>
      </c>
      <c r="G33" s="204">
        <v>10.43349940624565</v>
      </c>
      <c r="H33" s="190">
        <v>25000000</v>
      </c>
      <c r="I33" s="190">
        <v>17049942778.15</v>
      </c>
      <c r="J33" s="191">
        <v>80</v>
      </c>
    </row>
    <row r="34" spans="2:10">
      <c r="B34" s="161">
        <v>45141</v>
      </c>
      <c r="C34" s="195">
        <v>45142</v>
      </c>
      <c r="D34" s="161">
        <v>46569</v>
      </c>
      <c r="E34" s="125">
        <v>5000000</v>
      </c>
      <c r="F34" s="171">
        <v>10.328200000000001</v>
      </c>
      <c r="G34" s="171">
        <v>10.339</v>
      </c>
      <c r="H34" s="125">
        <v>5000000</v>
      </c>
      <c r="I34" s="125">
        <v>3410329495.1999998</v>
      </c>
      <c r="J34" s="126">
        <v>100</v>
      </c>
    </row>
    <row r="35" spans="2:10">
      <c r="B35" s="161">
        <v>45141</v>
      </c>
      <c r="C35" s="195">
        <v>45145</v>
      </c>
      <c r="D35" s="161">
        <v>46569</v>
      </c>
      <c r="E35" s="125">
        <v>1250000</v>
      </c>
      <c r="F35" s="171">
        <v>10.328200000000001</v>
      </c>
      <c r="G35" s="171">
        <v>10.328200000000001</v>
      </c>
      <c r="H35" s="125">
        <v>0</v>
      </c>
      <c r="I35" s="125">
        <v>0</v>
      </c>
      <c r="J35" s="126">
        <v>0</v>
      </c>
    </row>
    <row r="36" spans="2:10">
      <c r="B36" s="161">
        <v>45148</v>
      </c>
      <c r="C36" s="195">
        <v>45149</v>
      </c>
      <c r="D36" s="161">
        <v>46569</v>
      </c>
      <c r="E36" s="125">
        <v>6000000</v>
      </c>
      <c r="F36" s="171">
        <v>10.2811</v>
      </c>
      <c r="G36" s="171">
        <v>10.284000000000001</v>
      </c>
      <c r="H36" s="125">
        <v>6000000</v>
      </c>
      <c r="I36" s="125">
        <v>4107180179.8000002</v>
      </c>
      <c r="J36" s="126">
        <v>100</v>
      </c>
    </row>
    <row r="37" spans="2:10">
      <c r="B37" s="161">
        <v>45148</v>
      </c>
      <c r="C37" s="195">
        <v>45152</v>
      </c>
      <c r="D37" s="161">
        <v>46569</v>
      </c>
      <c r="E37" s="125">
        <v>1500000</v>
      </c>
      <c r="F37" s="171">
        <v>10.2811</v>
      </c>
      <c r="G37" s="171">
        <v>10.2811</v>
      </c>
      <c r="H37" s="125">
        <v>0</v>
      </c>
      <c r="I37" s="125">
        <v>0</v>
      </c>
      <c r="J37" s="126">
        <v>0</v>
      </c>
    </row>
    <row r="38" spans="2:10">
      <c r="B38" s="161">
        <v>45155</v>
      </c>
      <c r="C38" s="195">
        <v>45156</v>
      </c>
      <c r="D38" s="161">
        <v>46569</v>
      </c>
      <c r="E38" s="125">
        <v>6000000</v>
      </c>
      <c r="F38" s="171">
        <v>10.580500000000001</v>
      </c>
      <c r="G38" s="171">
        <v>10.589</v>
      </c>
      <c r="H38" s="125">
        <v>6000000</v>
      </c>
      <c r="I38" s="125">
        <v>4072394134.7399998</v>
      </c>
      <c r="J38" s="126">
        <v>100</v>
      </c>
    </row>
    <row r="39" spans="2:10">
      <c r="B39" s="161">
        <v>45155</v>
      </c>
      <c r="C39" s="195">
        <v>45159</v>
      </c>
      <c r="D39" s="161">
        <v>46569</v>
      </c>
      <c r="E39" s="125">
        <v>1500000</v>
      </c>
      <c r="F39" s="171">
        <v>10.580500000000001</v>
      </c>
      <c r="G39" s="171">
        <v>10.580500000000001</v>
      </c>
      <c r="H39" s="125">
        <v>0</v>
      </c>
      <c r="I39" s="125">
        <v>0</v>
      </c>
      <c r="J39" s="126">
        <v>0</v>
      </c>
    </row>
    <row r="40" spans="2:10">
      <c r="B40" s="161">
        <v>45162</v>
      </c>
      <c r="C40" s="195">
        <v>45163</v>
      </c>
      <c r="D40" s="161">
        <v>46569</v>
      </c>
      <c r="E40" s="125">
        <v>8000000</v>
      </c>
      <c r="F40" s="171">
        <v>10.478199999999999</v>
      </c>
      <c r="G40" s="171">
        <v>10.489000000000001</v>
      </c>
      <c r="H40" s="125">
        <v>8000000</v>
      </c>
      <c r="I40" s="125">
        <v>5460038968.4099998</v>
      </c>
      <c r="J40" s="126">
        <v>100</v>
      </c>
    </row>
    <row r="41" spans="2:10">
      <c r="B41" s="161">
        <v>45162</v>
      </c>
      <c r="C41" s="195">
        <v>45166</v>
      </c>
      <c r="D41" s="162">
        <v>46569</v>
      </c>
      <c r="E41" s="125">
        <v>2000000</v>
      </c>
      <c r="F41" s="171">
        <v>10.478199999999999</v>
      </c>
      <c r="G41" s="171">
        <v>10.478199999999999</v>
      </c>
      <c r="H41" s="125">
        <v>0</v>
      </c>
      <c r="I41" s="125">
        <v>0</v>
      </c>
      <c r="J41" s="126">
        <v>0</v>
      </c>
    </row>
    <row r="42" spans="2:10">
      <c r="B42" s="161" t="s">
        <v>30</v>
      </c>
      <c r="C42" s="161" t="s">
        <v>30</v>
      </c>
      <c r="D42" s="161" t="s">
        <v>30</v>
      </c>
      <c r="E42" s="125" t="s">
        <v>30</v>
      </c>
      <c r="F42" s="171" t="s">
        <v>30</v>
      </c>
      <c r="G42" s="171" t="s">
        <v>30</v>
      </c>
      <c r="H42" s="125" t="s">
        <v>30</v>
      </c>
      <c r="I42" s="125" t="s">
        <v>30</v>
      </c>
      <c r="J42" s="126" t="s">
        <v>30</v>
      </c>
    </row>
    <row r="43" spans="2:10">
      <c r="B43" s="193" t="s">
        <v>30</v>
      </c>
      <c r="C43" s="193" t="s">
        <v>30</v>
      </c>
      <c r="D43" s="193">
        <v>45931</v>
      </c>
      <c r="E43" s="190">
        <v>12500000</v>
      </c>
      <c r="F43" s="204">
        <v>10.083661937653561</v>
      </c>
      <c r="G43" s="204">
        <v>10.08650569487831</v>
      </c>
      <c r="H43" s="190">
        <v>10402074</v>
      </c>
      <c r="I43" s="190">
        <v>8488872070.5</v>
      </c>
      <c r="J43" s="191">
        <v>83.216592000000006</v>
      </c>
    </row>
    <row r="44" spans="2:10">
      <c r="B44" s="161">
        <v>45141</v>
      </c>
      <c r="C44" s="195">
        <v>45142</v>
      </c>
      <c r="D44" s="161">
        <v>45931</v>
      </c>
      <c r="E44" s="125">
        <v>500000</v>
      </c>
      <c r="F44" s="171">
        <v>10.094900000000001</v>
      </c>
      <c r="G44" s="171">
        <v>10.095000000000001</v>
      </c>
      <c r="H44" s="125">
        <v>500000</v>
      </c>
      <c r="I44" s="125">
        <v>406416112.16000003</v>
      </c>
      <c r="J44" s="126">
        <v>100</v>
      </c>
    </row>
    <row r="45" spans="2:10">
      <c r="B45" s="161">
        <v>45141</v>
      </c>
      <c r="C45" s="195">
        <v>45145</v>
      </c>
      <c r="D45" s="161">
        <v>45931</v>
      </c>
      <c r="E45" s="125">
        <v>125000</v>
      </c>
      <c r="F45" s="171">
        <v>10.094900000000001</v>
      </c>
      <c r="G45" s="171">
        <v>10.094900000000001</v>
      </c>
      <c r="H45" s="125">
        <v>0</v>
      </c>
      <c r="I45" s="125">
        <v>0</v>
      </c>
      <c r="J45" s="126">
        <v>0</v>
      </c>
    </row>
    <row r="46" spans="2:10">
      <c r="B46" s="161">
        <v>45148</v>
      </c>
      <c r="C46" s="195">
        <v>45149</v>
      </c>
      <c r="D46" s="161">
        <v>45931</v>
      </c>
      <c r="E46" s="125">
        <v>3000000</v>
      </c>
      <c r="F46" s="171">
        <v>9.9848999999999997</v>
      </c>
      <c r="G46" s="171">
        <v>9.9890000000000008</v>
      </c>
      <c r="H46" s="125">
        <v>3000000</v>
      </c>
      <c r="I46" s="125">
        <v>2448376652.9400001</v>
      </c>
      <c r="J46" s="126">
        <v>100</v>
      </c>
    </row>
    <row r="47" spans="2:10">
      <c r="B47" s="161">
        <v>45148</v>
      </c>
      <c r="C47" s="195">
        <v>45152</v>
      </c>
      <c r="D47" s="161">
        <v>45931</v>
      </c>
      <c r="E47" s="125">
        <v>750000</v>
      </c>
      <c r="F47" s="171">
        <v>9.9848999999999997</v>
      </c>
      <c r="G47" s="171">
        <v>9.9848999999999997</v>
      </c>
      <c r="H47" s="125">
        <v>402074</v>
      </c>
      <c r="I47" s="125">
        <v>328266978.95999998</v>
      </c>
      <c r="J47" s="126">
        <v>53.609866666666662</v>
      </c>
    </row>
    <row r="48" spans="2:10">
      <c r="B48" s="161">
        <v>45155</v>
      </c>
      <c r="C48" s="195">
        <v>45156</v>
      </c>
      <c r="D48" s="161">
        <v>45931</v>
      </c>
      <c r="E48" s="125">
        <v>2500000</v>
      </c>
      <c r="F48" s="171">
        <v>10.199999999999999</v>
      </c>
      <c r="G48" s="171">
        <v>10.199999999999999</v>
      </c>
      <c r="H48" s="125">
        <v>2500000</v>
      </c>
      <c r="I48" s="125">
        <v>2035741305</v>
      </c>
      <c r="J48" s="126">
        <v>100</v>
      </c>
    </row>
    <row r="49" spans="2:10">
      <c r="B49" s="161">
        <v>45155</v>
      </c>
      <c r="C49" s="195">
        <v>45159</v>
      </c>
      <c r="D49" s="161">
        <v>45931</v>
      </c>
      <c r="E49" s="125">
        <v>625000</v>
      </c>
      <c r="F49" s="171">
        <v>10.199999999999999</v>
      </c>
      <c r="G49" s="171">
        <v>10.199999999999999</v>
      </c>
      <c r="H49" s="125">
        <v>0</v>
      </c>
      <c r="I49" s="125">
        <v>0</v>
      </c>
      <c r="J49" s="126">
        <v>0</v>
      </c>
    </row>
    <row r="50" spans="2:10">
      <c r="B50" s="161">
        <v>45162</v>
      </c>
      <c r="C50" s="195">
        <v>45163</v>
      </c>
      <c r="D50" s="161">
        <v>45931</v>
      </c>
      <c r="E50" s="125">
        <v>4000000</v>
      </c>
      <c r="F50" s="171">
        <v>10.0937</v>
      </c>
      <c r="G50" s="171">
        <v>10.098000000000001</v>
      </c>
      <c r="H50" s="125">
        <v>4000000</v>
      </c>
      <c r="I50" s="125">
        <v>3270071021.4400001</v>
      </c>
      <c r="J50" s="126">
        <v>100</v>
      </c>
    </row>
    <row r="51" spans="2:10">
      <c r="B51" s="161">
        <v>45162</v>
      </c>
      <c r="C51" s="195">
        <v>45166</v>
      </c>
      <c r="D51" s="162">
        <v>45931</v>
      </c>
      <c r="E51" s="125">
        <v>1000000</v>
      </c>
      <c r="F51" s="171">
        <v>10.0937</v>
      </c>
      <c r="G51" s="171">
        <v>10.0937</v>
      </c>
      <c r="H51" s="125">
        <v>0</v>
      </c>
      <c r="I51" s="125">
        <v>0</v>
      </c>
      <c r="J51" s="126">
        <v>0</v>
      </c>
    </row>
    <row r="52" spans="2:10">
      <c r="B52" s="161" t="s">
        <v>30</v>
      </c>
      <c r="C52" s="161" t="s">
        <v>30</v>
      </c>
      <c r="D52" s="161" t="s">
        <v>30</v>
      </c>
      <c r="E52" s="125" t="s">
        <v>30</v>
      </c>
      <c r="F52" s="171" t="s">
        <v>30</v>
      </c>
      <c r="G52" s="171" t="s">
        <v>30</v>
      </c>
      <c r="H52" s="125" t="s">
        <v>30</v>
      </c>
      <c r="I52" s="125" t="s">
        <v>30</v>
      </c>
      <c r="J52" s="126" t="s">
        <v>30</v>
      </c>
    </row>
    <row r="53" spans="2:10">
      <c r="B53" s="187" t="s">
        <v>11</v>
      </c>
      <c r="C53" s="201" t="s">
        <v>30</v>
      </c>
      <c r="D53" s="201" t="s">
        <v>30</v>
      </c>
      <c r="E53" s="188">
        <v>5137500</v>
      </c>
      <c r="F53" s="198" t="s">
        <v>30</v>
      </c>
      <c r="G53" s="198" t="s">
        <v>30</v>
      </c>
      <c r="H53" s="188">
        <v>4152466</v>
      </c>
      <c r="I53" s="188">
        <v>18130035923.779999</v>
      </c>
      <c r="J53" s="189">
        <v>80.826588807785896</v>
      </c>
    </row>
    <row r="54" spans="2:10">
      <c r="B54" s="193" t="s">
        <v>30</v>
      </c>
      <c r="C54" s="193" t="s">
        <v>30</v>
      </c>
      <c r="D54" s="193">
        <v>46249</v>
      </c>
      <c r="E54" s="190">
        <v>375000</v>
      </c>
      <c r="F54" s="204">
        <v>5.0439014062119574</v>
      </c>
      <c r="G54" s="204">
        <v>5.0439014062119574</v>
      </c>
      <c r="H54" s="190">
        <v>365624</v>
      </c>
      <c r="I54" s="190">
        <v>1571529315.1399999</v>
      </c>
      <c r="J54" s="191">
        <v>97.499733333333339</v>
      </c>
    </row>
    <row r="55" spans="2:10">
      <c r="B55" s="161">
        <v>45146</v>
      </c>
      <c r="C55" s="195">
        <v>45147</v>
      </c>
      <c r="D55" s="161">
        <v>46249</v>
      </c>
      <c r="E55" s="125">
        <v>187500</v>
      </c>
      <c r="F55" s="171">
        <v>4.9880000000000004</v>
      </c>
      <c r="G55" s="171">
        <v>4.9880000000000004</v>
      </c>
      <c r="H55" s="125">
        <v>186818</v>
      </c>
      <c r="I55" s="125">
        <v>814195706.35000002</v>
      </c>
      <c r="J55" s="126">
        <v>99.636266666666657</v>
      </c>
    </row>
    <row r="56" spans="2:10">
      <c r="B56" s="161">
        <v>45160</v>
      </c>
      <c r="C56" s="195">
        <v>45161</v>
      </c>
      <c r="D56" s="162">
        <v>46249</v>
      </c>
      <c r="E56" s="125">
        <v>187500</v>
      </c>
      <c r="F56" s="171">
        <v>5.1040000000000001</v>
      </c>
      <c r="G56" s="171">
        <v>5.1040000000000001</v>
      </c>
      <c r="H56" s="125">
        <v>178806</v>
      </c>
      <c r="I56" s="125">
        <v>757333608.78999996</v>
      </c>
      <c r="J56" s="126">
        <v>95.363200000000006</v>
      </c>
    </row>
    <row r="57" spans="2:10">
      <c r="B57" s="161" t="s">
        <v>30</v>
      </c>
      <c r="C57" s="161" t="s">
        <v>30</v>
      </c>
      <c r="D57" s="161" t="s">
        <v>30</v>
      </c>
      <c r="E57" s="125" t="s">
        <v>30</v>
      </c>
      <c r="F57" s="171" t="s">
        <v>30</v>
      </c>
      <c r="G57" s="171" t="s">
        <v>30</v>
      </c>
      <c r="H57" s="125" t="s">
        <v>30</v>
      </c>
      <c r="I57" s="125" t="s">
        <v>30</v>
      </c>
      <c r="J57" s="126" t="s">
        <v>30</v>
      </c>
    </row>
    <row r="58" spans="2:10">
      <c r="B58" s="193" t="s">
        <v>30</v>
      </c>
      <c r="C58" s="193" t="s">
        <v>30</v>
      </c>
      <c r="D58" s="193">
        <v>46980</v>
      </c>
      <c r="E58" s="190">
        <v>3125000</v>
      </c>
      <c r="F58" s="204">
        <v>5.050150123223542</v>
      </c>
      <c r="G58" s="204">
        <v>5.050150123223542</v>
      </c>
      <c r="H58" s="190">
        <v>2687698</v>
      </c>
      <c r="I58" s="190">
        <v>11639087936.52</v>
      </c>
      <c r="J58" s="191">
        <v>86.006336000000005</v>
      </c>
    </row>
    <row r="59" spans="2:10">
      <c r="B59" s="161">
        <v>45139</v>
      </c>
      <c r="C59" s="195">
        <v>45140</v>
      </c>
      <c r="D59" s="161">
        <v>46980</v>
      </c>
      <c r="E59" s="125">
        <v>625000</v>
      </c>
      <c r="F59" s="171">
        <v>5.1390000000000002</v>
      </c>
      <c r="G59" s="171">
        <v>5.1390000000000002</v>
      </c>
      <c r="H59" s="125">
        <v>612998</v>
      </c>
      <c r="I59" s="125">
        <v>2693483414.6699996</v>
      </c>
      <c r="J59" s="126">
        <v>98.079679999999996</v>
      </c>
    </row>
    <row r="60" spans="2:10">
      <c r="B60" s="161">
        <v>45153</v>
      </c>
      <c r="C60" s="195">
        <v>45154</v>
      </c>
      <c r="D60" s="161">
        <v>46980</v>
      </c>
      <c r="E60" s="125">
        <v>1250000</v>
      </c>
      <c r="F60" s="171">
        <v>4.9459999999999997</v>
      </c>
      <c r="G60" s="171">
        <v>4.9459999999999997</v>
      </c>
      <c r="H60" s="125">
        <v>1023500</v>
      </c>
      <c r="I60" s="125">
        <v>4420309464.5500002</v>
      </c>
      <c r="J60" s="126">
        <v>81.88</v>
      </c>
    </row>
    <row r="61" spans="2:10">
      <c r="B61" s="161">
        <v>45167</v>
      </c>
      <c r="C61" s="195">
        <v>45168</v>
      </c>
      <c r="D61" s="162">
        <v>46980</v>
      </c>
      <c r="E61" s="125">
        <v>1250000</v>
      </c>
      <c r="F61" s="171">
        <v>5.0990000000000002</v>
      </c>
      <c r="G61" s="171">
        <v>5.0990000000000002</v>
      </c>
      <c r="H61" s="125">
        <v>1051200</v>
      </c>
      <c r="I61" s="125">
        <v>4525295057.3000002</v>
      </c>
      <c r="J61" s="126">
        <v>84.096000000000004</v>
      </c>
    </row>
    <row r="62" spans="2:10">
      <c r="B62" s="161" t="s">
        <v>30</v>
      </c>
      <c r="C62" s="161" t="s">
        <v>30</v>
      </c>
      <c r="D62" s="161" t="s">
        <v>30</v>
      </c>
      <c r="E62" s="125" t="s">
        <v>30</v>
      </c>
      <c r="F62" s="171" t="s">
        <v>30</v>
      </c>
      <c r="G62" s="171" t="s">
        <v>30</v>
      </c>
      <c r="H62" s="125" t="s">
        <v>30</v>
      </c>
      <c r="I62" s="125" t="s">
        <v>30</v>
      </c>
      <c r="J62" s="126" t="s">
        <v>30</v>
      </c>
    </row>
    <row r="63" spans="2:10">
      <c r="B63" s="193" t="s">
        <v>30</v>
      </c>
      <c r="C63" s="193" t="s">
        <v>30</v>
      </c>
      <c r="D63" s="193">
        <v>51363</v>
      </c>
      <c r="E63" s="190">
        <v>525000</v>
      </c>
      <c r="F63" s="204">
        <v>5.3149932194845038</v>
      </c>
      <c r="G63" s="204">
        <v>5.3149932194845038</v>
      </c>
      <c r="H63" s="190">
        <v>364812</v>
      </c>
      <c r="I63" s="190">
        <v>1631021062.5</v>
      </c>
      <c r="J63" s="191">
        <v>69.488</v>
      </c>
    </row>
    <row r="64" spans="2:10">
      <c r="B64" s="161">
        <v>45139</v>
      </c>
      <c r="C64" s="195">
        <v>45140</v>
      </c>
      <c r="D64" s="161">
        <v>51363</v>
      </c>
      <c r="E64" s="125">
        <v>150000</v>
      </c>
      <c r="F64" s="171">
        <v>5.3470000000000004</v>
      </c>
      <c r="G64" s="171">
        <v>5.3470000000000004</v>
      </c>
      <c r="H64" s="125">
        <v>66700</v>
      </c>
      <c r="I64" s="125">
        <v>302756292.38999999</v>
      </c>
      <c r="J64" s="126">
        <v>44.466666666666669</v>
      </c>
    </row>
    <row r="65" spans="2:10">
      <c r="B65" s="161">
        <v>45153</v>
      </c>
      <c r="C65" s="195">
        <v>45154</v>
      </c>
      <c r="D65" s="161">
        <v>51363</v>
      </c>
      <c r="E65" s="125">
        <v>150000</v>
      </c>
      <c r="F65" s="171">
        <v>5.218</v>
      </c>
      <c r="G65" s="171">
        <v>5.218</v>
      </c>
      <c r="H65" s="125">
        <v>150000</v>
      </c>
      <c r="I65" s="125">
        <v>673636076.80999994</v>
      </c>
      <c r="J65" s="126">
        <v>100</v>
      </c>
    </row>
    <row r="66" spans="2:10">
      <c r="B66" s="161">
        <v>45153</v>
      </c>
      <c r="C66" s="195">
        <v>45155</v>
      </c>
      <c r="D66" s="161">
        <v>51363</v>
      </c>
      <c r="E66" s="125">
        <v>37500</v>
      </c>
      <c r="F66" s="171">
        <v>5.218</v>
      </c>
      <c r="G66" s="171">
        <v>5.218</v>
      </c>
      <c r="H66" s="125">
        <v>0</v>
      </c>
      <c r="I66" s="125">
        <v>0</v>
      </c>
      <c r="J66" s="126">
        <v>0</v>
      </c>
    </row>
    <row r="67" spans="2:10">
      <c r="B67" s="161">
        <v>45167</v>
      </c>
      <c r="C67" s="195">
        <v>45168</v>
      </c>
      <c r="D67" s="161">
        <v>51363</v>
      </c>
      <c r="E67" s="125">
        <v>150000</v>
      </c>
      <c r="F67" s="171">
        <v>5.4</v>
      </c>
      <c r="G67" s="171">
        <v>5.4</v>
      </c>
      <c r="H67" s="125">
        <v>136400</v>
      </c>
      <c r="I67" s="125">
        <v>602849797.20000005</v>
      </c>
      <c r="J67" s="126">
        <v>90.933333333333337</v>
      </c>
    </row>
    <row r="68" spans="2:10">
      <c r="B68" s="161">
        <v>45167</v>
      </c>
      <c r="C68" s="195">
        <v>45169</v>
      </c>
      <c r="D68" s="162">
        <v>51363</v>
      </c>
      <c r="E68" s="125">
        <v>37500</v>
      </c>
      <c r="F68" s="171">
        <v>5.4</v>
      </c>
      <c r="G68" s="171">
        <v>5.4</v>
      </c>
      <c r="H68" s="125">
        <v>11712</v>
      </c>
      <c r="I68" s="125">
        <v>51778896.100000001</v>
      </c>
      <c r="J68" s="126">
        <v>31.231999999999999</v>
      </c>
    </row>
    <row r="69" spans="2:10">
      <c r="B69" s="161" t="s">
        <v>30</v>
      </c>
      <c r="C69" s="161" t="s">
        <v>30</v>
      </c>
      <c r="D69" s="161" t="s">
        <v>30</v>
      </c>
      <c r="E69" s="125" t="s">
        <v>30</v>
      </c>
      <c r="F69" s="171" t="s">
        <v>30</v>
      </c>
      <c r="G69" s="171" t="s">
        <v>30</v>
      </c>
      <c r="H69" s="125" t="s">
        <v>30</v>
      </c>
      <c r="I69" s="125" t="s">
        <v>30</v>
      </c>
      <c r="J69" s="126" t="s">
        <v>30</v>
      </c>
    </row>
    <row r="70" spans="2:10">
      <c r="B70" s="193" t="s">
        <v>30</v>
      </c>
      <c r="C70" s="193" t="s">
        <v>30</v>
      </c>
      <c r="D70" s="193">
        <v>55015</v>
      </c>
      <c r="E70" s="190">
        <v>337500</v>
      </c>
      <c r="F70" s="204">
        <v>5.4891731505226886</v>
      </c>
      <c r="G70" s="204">
        <v>5.4891731505226886</v>
      </c>
      <c r="H70" s="190">
        <v>169040</v>
      </c>
      <c r="I70" s="190">
        <v>754265896.47000003</v>
      </c>
      <c r="J70" s="191">
        <v>50.08592592592592</v>
      </c>
    </row>
    <row r="71" spans="2:10">
      <c r="B71" s="161">
        <v>45146</v>
      </c>
      <c r="C71" s="195">
        <v>45147</v>
      </c>
      <c r="D71" s="161">
        <v>55015</v>
      </c>
      <c r="E71" s="125">
        <v>150000</v>
      </c>
      <c r="F71" s="171">
        <v>5.41</v>
      </c>
      <c r="G71" s="171">
        <v>5.41</v>
      </c>
      <c r="H71" s="125">
        <v>40400</v>
      </c>
      <c r="I71" s="125">
        <v>185526778.80000001</v>
      </c>
      <c r="J71" s="126">
        <v>26.93333333333333</v>
      </c>
    </row>
    <row r="72" spans="2:10">
      <c r="B72" s="161">
        <v>45160</v>
      </c>
      <c r="C72" s="195">
        <v>45161</v>
      </c>
      <c r="D72" s="161">
        <v>55015</v>
      </c>
      <c r="E72" s="125">
        <v>150000</v>
      </c>
      <c r="F72" s="171">
        <v>5.5149999999999997</v>
      </c>
      <c r="G72" s="171">
        <v>5.5149999999999997</v>
      </c>
      <c r="H72" s="125">
        <v>103550</v>
      </c>
      <c r="I72" s="125">
        <v>457788657.67000002</v>
      </c>
      <c r="J72" s="126">
        <v>69.033333333333331</v>
      </c>
    </row>
    <row r="73" spans="2:10">
      <c r="B73" s="161">
        <v>45160</v>
      </c>
      <c r="C73" s="195">
        <v>45162</v>
      </c>
      <c r="D73" s="162">
        <v>55015</v>
      </c>
      <c r="E73" s="125">
        <v>37500</v>
      </c>
      <c r="F73" s="171">
        <v>5.5149999999999997</v>
      </c>
      <c r="G73" s="171">
        <v>5.5149999999999997</v>
      </c>
      <c r="H73" s="125">
        <v>25090</v>
      </c>
      <c r="I73" s="125">
        <v>110950460</v>
      </c>
      <c r="J73" s="126">
        <v>66.906666666666666</v>
      </c>
    </row>
    <row r="74" spans="2:10">
      <c r="B74" s="161" t="s">
        <v>30</v>
      </c>
      <c r="C74" s="161" t="s">
        <v>30</v>
      </c>
      <c r="D74" s="161" t="s">
        <v>30</v>
      </c>
      <c r="E74" s="125" t="s">
        <v>30</v>
      </c>
      <c r="F74" s="171" t="s">
        <v>30</v>
      </c>
      <c r="G74" s="171" t="s">
        <v>30</v>
      </c>
      <c r="H74" s="125" t="s">
        <v>30</v>
      </c>
      <c r="I74" s="125" t="s">
        <v>30</v>
      </c>
      <c r="J74" s="126" t="s">
        <v>30</v>
      </c>
    </row>
    <row r="75" spans="2:10">
      <c r="B75" s="193" t="s">
        <v>30</v>
      </c>
      <c r="C75" s="193" t="s">
        <v>30</v>
      </c>
      <c r="D75" s="193">
        <v>58668</v>
      </c>
      <c r="E75" s="190">
        <v>400000</v>
      </c>
      <c r="F75" s="204">
        <v>5.3874983893282025</v>
      </c>
      <c r="G75" s="204">
        <v>5.3874983893282025</v>
      </c>
      <c r="H75" s="190">
        <v>214950</v>
      </c>
      <c r="I75" s="190">
        <v>979538427.55999994</v>
      </c>
      <c r="J75" s="191">
        <v>53.737500000000004</v>
      </c>
    </row>
    <row r="76" spans="2:10">
      <c r="B76" s="161">
        <v>45139</v>
      </c>
      <c r="C76" s="195">
        <v>45140</v>
      </c>
      <c r="D76" s="161">
        <v>58668</v>
      </c>
      <c r="E76" s="125">
        <v>150000</v>
      </c>
      <c r="F76" s="171">
        <v>5.4420000000000002</v>
      </c>
      <c r="G76" s="171">
        <v>5.4420000000000002</v>
      </c>
      <c r="H76" s="125">
        <v>29800</v>
      </c>
      <c r="I76" s="125">
        <v>137361654.49000001</v>
      </c>
      <c r="J76" s="126">
        <v>19.866666666666667</v>
      </c>
    </row>
    <row r="77" spans="2:10">
      <c r="B77" s="161">
        <v>45153</v>
      </c>
      <c r="C77" s="195">
        <v>45154</v>
      </c>
      <c r="D77" s="161">
        <v>58668</v>
      </c>
      <c r="E77" s="125">
        <v>150000</v>
      </c>
      <c r="F77" s="171">
        <v>5.3280000000000003</v>
      </c>
      <c r="G77" s="171">
        <v>5.3280000000000003</v>
      </c>
      <c r="H77" s="125">
        <v>135150</v>
      </c>
      <c r="I77" s="125">
        <v>619026353.63</v>
      </c>
      <c r="J77" s="126">
        <v>90.100000000000009</v>
      </c>
    </row>
    <row r="78" spans="2:10">
      <c r="B78" s="161">
        <v>45153</v>
      </c>
      <c r="C78" s="195">
        <v>45155</v>
      </c>
      <c r="D78" s="161">
        <v>58668</v>
      </c>
      <c r="E78" s="125">
        <v>37500</v>
      </c>
      <c r="F78" s="171">
        <v>5.3280000000000003</v>
      </c>
      <c r="G78" s="171">
        <v>5.3280000000000003</v>
      </c>
      <c r="H78" s="125">
        <v>0</v>
      </c>
      <c r="I78" s="125">
        <v>0</v>
      </c>
      <c r="J78" s="126">
        <v>0</v>
      </c>
    </row>
    <row r="79" spans="2:10">
      <c r="B79" s="161">
        <v>45167</v>
      </c>
      <c r="C79" s="195">
        <v>45168</v>
      </c>
      <c r="D79" s="161">
        <v>58668</v>
      </c>
      <c r="E79" s="125">
        <v>50000</v>
      </c>
      <c r="F79" s="171">
        <v>5.5190000000000001</v>
      </c>
      <c r="G79" s="171">
        <v>5.5190000000000001</v>
      </c>
      <c r="H79" s="125">
        <v>50000</v>
      </c>
      <c r="I79" s="125">
        <v>223150419.44</v>
      </c>
      <c r="J79" s="126">
        <v>100</v>
      </c>
    </row>
    <row r="80" spans="2:10">
      <c r="B80" s="161">
        <v>45167</v>
      </c>
      <c r="C80" s="195">
        <v>45169</v>
      </c>
      <c r="D80" s="162">
        <v>58668</v>
      </c>
      <c r="E80" s="125">
        <v>12500</v>
      </c>
      <c r="F80" s="171">
        <v>5.5190000000000001</v>
      </c>
      <c r="G80" s="171">
        <v>5.5190000000000001</v>
      </c>
      <c r="H80" s="125">
        <v>0</v>
      </c>
      <c r="I80" s="125">
        <v>0</v>
      </c>
      <c r="J80" s="126">
        <v>0</v>
      </c>
    </row>
    <row r="81" spans="2:10">
      <c r="B81" s="161" t="s">
        <v>30</v>
      </c>
      <c r="C81" s="161" t="s">
        <v>30</v>
      </c>
      <c r="D81" s="161" t="s">
        <v>30</v>
      </c>
      <c r="E81" s="125" t="s">
        <v>30</v>
      </c>
      <c r="F81" s="171" t="s">
        <v>30</v>
      </c>
      <c r="G81" s="171" t="s">
        <v>30</v>
      </c>
      <c r="H81" s="125" t="s">
        <v>30</v>
      </c>
      <c r="I81" s="125" t="s">
        <v>30</v>
      </c>
      <c r="J81" s="126" t="s">
        <v>30</v>
      </c>
    </row>
    <row r="82" spans="2:10">
      <c r="B82" s="193" t="s">
        <v>30</v>
      </c>
      <c r="C82" s="193" t="s">
        <v>30</v>
      </c>
      <c r="D82" s="193">
        <v>48714</v>
      </c>
      <c r="E82" s="190">
        <v>375000</v>
      </c>
      <c r="F82" s="204">
        <v>5.2090056109850424</v>
      </c>
      <c r="G82" s="204">
        <v>5.2090056109850424</v>
      </c>
      <c r="H82" s="190">
        <v>350342</v>
      </c>
      <c r="I82" s="190">
        <v>1554593285.5900002</v>
      </c>
      <c r="J82" s="191">
        <v>93.424533333333343</v>
      </c>
    </row>
    <row r="83" spans="2:10">
      <c r="B83" s="161">
        <v>45146</v>
      </c>
      <c r="C83" s="195">
        <v>45147</v>
      </c>
      <c r="D83" s="161">
        <v>48714</v>
      </c>
      <c r="E83" s="125">
        <v>150000</v>
      </c>
      <c r="F83" s="171">
        <v>5.1779999999999999</v>
      </c>
      <c r="G83" s="171">
        <v>5.1779999999999999</v>
      </c>
      <c r="H83" s="125">
        <v>150000</v>
      </c>
      <c r="I83" s="125">
        <v>666062251.48000002</v>
      </c>
      <c r="J83" s="126">
        <v>100</v>
      </c>
    </row>
    <row r="84" spans="2:10">
      <c r="B84" s="161">
        <v>45146</v>
      </c>
      <c r="C84" s="195">
        <v>45148</v>
      </c>
      <c r="D84" s="161">
        <v>48714</v>
      </c>
      <c r="E84" s="125">
        <v>37500</v>
      </c>
      <c r="F84" s="171">
        <v>5.1779999999999999</v>
      </c>
      <c r="G84" s="171">
        <v>5.1779999999999999</v>
      </c>
      <c r="H84" s="125">
        <v>24162</v>
      </c>
      <c r="I84" s="125">
        <v>107313616.72</v>
      </c>
      <c r="J84" s="126">
        <v>64.432000000000002</v>
      </c>
    </row>
    <row r="85" spans="2:10">
      <c r="B85" s="161">
        <v>45160</v>
      </c>
      <c r="C85" s="195">
        <v>45161</v>
      </c>
      <c r="D85" s="161">
        <v>48714</v>
      </c>
      <c r="E85" s="125">
        <v>150000</v>
      </c>
      <c r="F85" s="171">
        <v>5.2397</v>
      </c>
      <c r="G85" s="171">
        <v>5.2397</v>
      </c>
      <c r="H85" s="125">
        <v>150000</v>
      </c>
      <c r="I85" s="125">
        <v>665105289.88999999</v>
      </c>
      <c r="J85" s="126">
        <v>100</v>
      </c>
    </row>
    <row r="86" spans="2:10">
      <c r="B86" s="161">
        <v>45160</v>
      </c>
      <c r="C86" s="195">
        <v>45162</v>
      </c>
      <c r="D86" s="162">
        <v>48714</v>
      </c>
      <c r="E86" s="125">
        <v>37500</v>
      </c>
      <c r="F86" s="171">
        <v>5.2397</v>
      </c>
      <c r="G86" s="171">
        <v>5.2397</v>
      </c>
      <c r="H86" s="125">
        <v>26180</v>
      </c>
      <c r="I86" s="125">
        <v>116112127.5</v>
      </c>
      <c r="J86" s="126">
        <v>69.813333333333333</v>
      </c>
    </row>
    <row r="87" spans="2:10">
      <c r="B87" s="161" t="s">
        <v>30</v>
      </c>
      <c r="C87" s="161" t="s">
        <v>30</v>
      </c>
      <c r="D87" s="161" t="s">
        <v>30</v>
      </c>
      <c r="E87" s="125" t="s">
        <v>30</v>
      </c>
      <c r="F87" s="171" t="s">
        <v>30</v>
      </c>
      <c r="G87" s="171" t="s">
        <v>30</v>
      </c>
      <c r="H87" s="125" t="s">
        <v>30</v>
      </c>
      <c r="I87" s="125" t="s">
        <v>30</v>
      </c>
      <c r="J87" s="126" t="s">
        <v>30</v>
      </c>
    </row>
    <row r="88" spans="2:10">
      <c r="B88" s="187" t="s">
        <v>12</v>
      </c>
      <c r="C88" s="201" t="s">
        <v>30</v>
      </c>
      <c r="D88" s="201" t="s">
        <v>30</v>
      </c>
      <c r="E88" s="188">
        <v>12500000</v>
      </c>
      <c r="F88" s="198" t="s">
        <v>30</v>
      </c>
      <c r="G88" s="198" t="s">
        <v>30</v>
      </c>
      <c r="H88" s="188">
        <v>9942678</v>
      </c>
      <c r="I88" s="188">
        <v>9688170683.1299992</v>
      </c>
      <c r="J88" s="189">
        <v>79.541424000000006</v>
      </c>
    </row>
    <row r="89" spans="2:10">
      <c r="B89" s="193" t="s">
        <v>30</v>
      </c>
      <c r="C89" s="193" t="s">
        <v>30</v>
      </c>
      <c r="D89" s="193">
        <v>47119</v>
      </c>
      <c r="E89" s="190">
        <v>6875000</v>
      </c>
      <c r="F89" s="204">
        <v>10.692219888199045</v>
      </c>
      <c r="G89" s="204">
        <v>10.697805555259972</v>
      </c>
      <c r="H89" s="190">
        <v>5591742</v>
      </c>
      <c r="I89" s="190">
        <v>5519294195.5199995</v>
      </c>
      <c r="J89" s="191">
        <v>81.334429090909083</v>
      </c>
    </row>
    <row r="90" spans="2:10">
      <c r="B90" s="161">
        <v>45141</v>
      </c>
      <c r="C90" s="195">
        <v>45142</v>
      </c>
      <c r="D90" s="161">
        <v>47119</v>
      </c>
      <c r="E90" s="125">
        <v>1000000</v>
      </c>
      <c r="F90" s="171">
        <v>10.5449</v>
      </c>
      <c r="G90" s="171">
        <v>10.545</v>
      </c>
      <c r="H90" s="125">
        <v>1000000</v>
      </c>
      <c r="I90" s="125">
        <v>989153194.12</v>
      </c>
      <c r="J90" s="126">
        <v>100</v>
      </c>
    </row>
    <row r="91" spans="2:10">
      <c r="B91" s="161">
        <v>45141</v>
      </c>
      <c r="C91" s="195">
        <v>45145</v>
      </c>
      <c r="D91" s="161">
        <v>47119</v>
      </c>
      <c r="E91" s="125">
        <v>250000</v>
      </c>
      <c r="F91" s="171">
        <v>10.5449</v>
      </c>
      <c r="G91" s="171">
        <v>10.5449</v>
      </c>
      <c r="H91" s="125">
        <v>6600</v>
      </c>
      <c r="I91" s="125">
        <v>6531027.7000000002</v>
      </c>
      <c r="J91" s="126">
        <v>2.64</v>
      </c>
    </row>
    <row r="92" spans="2:10">
      <c r="B92" s="161">
        <v>45148</v>
      </c>
      <c r="C92" s="195">
        <v>45149</v>
      </c>
      <c r="D92" s="161">
        <v>47119</v>
      </c>
      <c r="E92" s="125">
        <v>1500000</v>
      </c>
      <c r="F92" s="171">
        <v>10.5799</v>
      </c>
      <c r="G92" s="171">
        <v>10.58</v>
      </c>
      <c r="H92" s="125">
        <v>1500000</v>
      </c>
      <c r="I92" s="125">
        <v>1484687443.5</v>
      </c>
      <c r="J92" s="126">
        <v>100</v>
      </c>
    </row>
    <row r="93" spans="2:10">
      <c r="B93" s="161">
        <v>45148</v>
      </c>
      <c r="C93" s="195">
        <v>45152</v>
      </c>
      <c r="D93" s="161">
        <v>47119</v>
      </c>
      <c r="E93" s="125">
        <v>375000</v>
      </c>
      <c r="F93" s="171">
        <v>10.5799</v>
      </c>
      <c r="G93" s="171">
        <v>10.5799</v>
      </c>
      <c r="H93" s="125">
        <v>0</v>
      </c>
      <c r="I93" s="125">
        <v>0</v>
      </c>
      <c r="J93" s="126">
        <v>0</v>
      </c>
    </row>
    <row r="94" spans="2:10">
      <c r="B94" s="161">
        <v>45155</v>
      </c>
      <c r="C94" s="195">
        <v>45156</v>
      </c>
      <c r="D94" s="161">
        <v>47119</v>
      </c>
      <c r="E94" s="125">
        <v>1000000</v>
      </c>
      <c r="F94" s="171">
        <v>10.8584</v>
      </c>
      <c r="G94" s="171">
        <v>10.86</v>
      </c>
      <c r="H94" s="125">
        <v>1000000</v>
      </c>
      <c r="I94" s="125">
        <v>981302015.5</v>
      </c>
      <c r="J94" s="126">
        <v>100</v>
      </c>
    </row>
    <row r="95" spans="2:10">
      <c r="B95" s="161">
        <v>45155</v>
      </c>
      <c r="C95" s="195">
        <v>45159</v>
      </c>
      <c r="D95" s="161">
        <v>47119</v>
      </c>
      <c r="E95" s="125">
        <v>250000</v>
      </c>
      <c r="F95" s="171">
        <v>10.8584</v>
      </c>
      <c r="G95" s="171">
        <v>10.8584</v>
      </c>
      <c r="H95" s="125">
        <v>0</v>
      </c>
      <c r="I95" s="125">
        <v>0</v>
      </c>
      <c r="J95" s="126">
        <v>0</v>
      </c>
    </row>
    <row r="96" spans="2:10">
      <c r="B96" s="161">
        <v>45162</v>
      </c>
      <c r="C96" s="195">
        <v>45163</v>
      </c>
      <c r="D96" s="161">
        <v>47119</v>
      </c>
      <c r="E96" s="125">
        <v>2000000</v>
      </c>
      <c r="F96" s="171">
        <v>10.7653</v>
      </c>
      <c r="G96" s="171">
        <v>10.78</v>
      </c>
      <c r="H96" s="125">
        <v>2000000</v>
      </c>
      <c r="I96" s="125">
        <v>1973569557.75</v>
      </c>
      <c r="J96" s="126">
        <v>100</v>
      </c>
    </row>
    <row r="97" spans="2:10">
      <c r="B97" s="161">
        <v>45162</v>
      </c>
      <c r="C97" s="195">
        <v>45166</v>
      </c>
      <c r="D97" s="162">
        <v>47119</v>
      </c>
      <c r="E97" s="125">
        <v>500000</v>
      </c>
      <c r="F97" s="171">
        <v>10.7653</v>
      </c>
      <c r="G97" s="171">
        <v>10.7653</v>
      </c>
      <c r="H97" s="125">
        <v>85142</v>
      </c>
      <c r="I97" s="125">
        <v>84050956.950000003</v>
      </c>
      <c r="J97" s="126">
        <v>17.028399999999998</v>
      </c>
    </row>
    <row r="98" spans="2:10">
      <c r="B98" s="161" t="s">
        <v>30</v>
      </c>
      <c r="C98" s="161" t="s">
        <v>30</v>
      </c>
      <c r="D98" s="161" t="s">
        <v>30</v>
      </c>
      <c r="E98" s="125" t="s">
        <v>30</v>
      </c>
      <c r="F98" s="171" t="s">
        <v>30</v>
      </c>
      <c r="G98" s="171" t="s">
        <v>30</v>
      </c>
      <c r="H98" s="125" t="s">
        <v>30</v>
      </c>
      <c r="I98" s="125" t="s">
        <v>30</v>
      </c>
      <c r="J98" s="126" t="s">
        <v>30</v>
      </c>
    </row>
    <row r="99" spans="2:10">
      <c r="B99" s="193" t="s">
        <v>30</v>
      </c>
      <c r="C99" s="193" t="s">
        <v>30</v>
      </c>
      <c r="D99" s="193">
        <v>48580</v>
      </c>
      <c r="E99" s="190">
        <v>5625000</v>
      </c>
      <c r="F99" s="204">
        <v>10.997594428397576</v>
      </c>
      <c r="G99" s="204">
        <v>11.005829674286508</v>
      </c>
      <c r="H99" s="190">
        <v>4350936</v>
      </c>
      <c r="I99" s="190">
        <v>4168876487.6099997</v>
      </c>
      <c r="J99" s="191">
        <v>77.349973333333338</v>
      </c>
    </row>
    <row r="100" spans="2:10">
      <c r="B100" s="161">
        <v>45141</v>
      </c>
      <c r="C100" s="161">
        <v>45142</v>
      </c>
      <c r="D100" s="161">
        <v>48580</v>
      </c>
      <c r="E100" s="125">
        <v>1000000</v>
      </c>
      <c r="F100" s="171">
        <v>10.7768</v>
      </c>
      <c r="G100" s="171">
        <v>10.782999999999999</v>
      </c>
      <c r="H100" s="125">
        <v>709900</v>
      </c>
      <c r="I100" s="125">
        <v>686401751.03999996</v>
      </c>
      <c r="J100" s="126">
        <v>70.989999999999995</v>
      </c>
    </row>
    <row r="101" spans="2:10">
      <c r="B101" s="161">
        <v>45141</v>
      </c>
      <c r="C101" s="161">
        <v>45145</v>
      </c>
      <c r="D101" s="161">
        <v>48580</v>
      </c>
      <c r="E101" s="125">
        <v>250000</v>
      </c>
      <c r="F101" s="171">
        <v>10.7768</v>
      </c>
      <c r="G101" s="171">
        <v>10.7768</v>
      </c>
      <c r="H101" s="125">
        <v>0</v>
      </c>
      <c r="I101" s="125">
        <v>0</v>
      </c>
      <c r="J101" s="126">
        <v>0</v>
      </c>
    </row>
    <row r="102" spans="2:10">
      <c r="B102" s="161">
        <v>45148</v>
      </c>
      <c r="C102" s="161">
        <v>45149</v>
      </c>
      <c r="D102" s="161">
        <v>48580</v>
      </c>
      <c r="E102" s="125">
        <v>1500000</v>
      </c>
      <c r="F102" s="171">
        <v>10.8849</v>
      </c>
      <c r="G102" s="171">
        <v>10.9015</v>
      </c>
      <c r="H102" s="125">
        <v>1500000</v>
      </c>
      <c r="I102" s="125">
        <v>1444545354.2</v>
      </c>
      <c r="J102" s="126">
        <v>100</v>
      </c>
    </row>
    <row r="103" spans="2:10">
      <c r="B103" s="161">
        <v>45148</v>
      </c>
      <c r="C103" s="161">
        <v>45152</v>
      </c>
      <c r="D103" s="161">
        <v>48580</v>
      </c>
      <c r="E103" s="125">
        <v>375000</v>
      </c>
      <c r="F103" s="171">
        <v>10.8849</v>
      </c>
      <c r="G103" s="171">
        <v>10.8849</v>
      </c>
      <c r="H103" s="125">
        <v>0</v>
      </c>
      <c r="I103" s="125">
        <v>0</v>
      </c>
      <c r="J103" s="126">
        <v>0</v>
      </c>
    </row>
    <row r="104" spans="2:10">
      <c r="B104" s="161">
        <v>45155</v>
      </c>
      <c r="C104" s="161">
        <v>45156</v>
      </c>
      <c r="D104" s="161">
        <v>48580</v>
      </c>
      <c r="E104" s="125">
        <v>1000000</v>
      </c>
      <c r="F104" s="171">
        <v>11.1974</v>
      </c>
      <c r="G104" s="171">
        <v>11.1999</v>
      </c>
      <c r="H104" s="125">
        <v>1000000</v>
      </c>
      <c r="I104" s="125">
        <v>948443501</v>
      </c>
      <c r="J104" s="126">
        <v>100</v>
      </c>
    </row>
    <row r="105" spans="2:10">
      <c r="B105" s="161">
        <v>45155</v>
      </c>
      <c r="C105" s="161">
        <v>45159</v>
      </c>
      <c r="D105" s="161">
        <v>48580</v>
      </c>
      <c r="E105" s="125">
        <v>250000</v>
      </c>
      <c r="F105" s="171">
        <v>11.1974</v>
      </c>
      <c r="G105" s="171">
        <v>11.1974</v>
      </c>
      <c r="H105" s="125">
        <v>80000</v>
      </c>
      <c r="I105" s="125">
        <v>75907826</v>
      </c>
      <c r="J105" s="126">
        <v>32</v>
      </c>
    </row>
    <row r="106" spans="2:10">
      <c r="B106" s="161">
        <v>45162</v>
      </c>
      <c r="C106" s="161">
        <v>45163</v>
      </c>
      <c r="D106" s="161">
        <v>48580</v>
      </c>
      <c r="E106" s="125">
        <v>1000000</v>
      </c>
      <c r="F106" s="171">
        <v>11.1058</v>
      </c>
      <c r="G106" s="171">
        <v>11.1097</v>
      </c>
      <c r="H106" s="125">
        <v>1000000</v>
      </c>
      <c r="I106" s="125">
        <v>955248837.78999996</v>
      </c>
      <c r="J106" s="126">
        <v>100</v>
      </c>
    </row>
    <row r="107" spans="2:10">
      <c r="B107" s="161">
        <v>45162</v>
      </c>
      <c r="C107" s="161">
        <v>45166</v>
      </c>
      <c r="D107" s="162">
        <v>48580</v>
      </c>
      <c r="E107" s="125">
        <v>250000</v>
      </c>
      <c r="F107" s="171">
        <v>11.1058</v>
      </c>
      <c r="G107" s="171">
        <v>11.1058</v>
      </c>
      <c r="H107" s="125">
        <v>61036</v>
      </c>
      <c r="I107" s="125">
        <v>58329217.579999998</v>
      </c>
      <c r="J107" s="126">
        <v>24.414400000000001</v>
      </c>
    </row>
    <row r="108" spans="2:10">
      <c r="B108" s="161" t="s">
        <v>30</v>
      </c>
      <c r="C108" s="161" t="s">
        <v>30</v>
      </c>
      <c r="D108" s="161" t="s">
        <v>30</v>
      </c>
      <c r="E108" s="125" t="s">
        <v>30</v>
      </c>
      <c r="F108" s="171" t="s">
        <v>30</v>
      </c>
      <c r="G108" s="171" t="s">
        <v>30</v>
      </c>
      <c r="H108" s="125" t="s">
        <v>30</v>
      </c>
      <c r="I108" s="125" t="s">
        <v>30</v>
      </c>
      <c r="J108" s="126" t="s">
        <v>30</v>
      </c>
    </row>
    <row r="109" spans="2:10">
      <c r="B109" s="145" t="s">
        <v>31</v>
      </c>
      <c r="C109" s="168" t="s">
        <v>30</v>
      </c>
      <c r="D109" s="203" t="s">
        <v>30</v>
      </c>
      <c r="E109" s="142">
        <v>69300000</v>
      </c>
      <c r="F109" s="205"/>
      <c r="G109" s="205"/>
      <c r="H109" s="142">
        <v>55353340</v>
      </c>
      <c r="I109" s="142">
        <v>88507977405.770004</v>
      </c>
      <c r="J109" s="142">
        <v>79.874949494949504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44"/>
  <dimension ref="B1:J109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7109375" style="83" bestFit="1" customWidth="1"/>
    <col min="5" max="5" width="14" style="82" bestFit="1" customWidth="1"/>
    <col min="6" max="6" width="12.28515625" style="82" bestFit="1" customWidth="1"/>
    <col min="7" max="7" width="14" style="82" bestFit="1" customWidth="1"/>
    <col min="8" max="8" width="13.85546875" style="82" bestFit="1" customWidth="1"/>
    <col min="9" max="9" width="17.85546875" style="82" bestFit="1" customWidth="1"/>
    <col min="10" max="10" width="18" style="82" bestFit="1" customWidth="1"/>
    <col min="11" max="16384" width="9.140625" style="82"/>
  </cols>
  <sheetData>
    <row r="1" spans="2:10">
      <c r="B1" s="81" t="s">
        <v>58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87" t="s">
        <v>9</v>
      </c>
      <c r="C5" s="192" t="s">
        <v>30</v>
      </c>
      <c r="D5" s="201" t="s">
        <v>30</v>
      </c>
      <c r="E5" s="188">
        <v>4937500</v>
      </c>
      <c r="F5" s="189" t="s">
        <v>30</v>
      </c>
      <c r="G5" s="206" t="s">
        <v>30</v>
      </c>
      <c r="H5" s="188">
        <v>3381645</v>
      </c>
      <c r="I5" s="188">
        <v>46401851010.869995</v>
      </c>
      <c r="J5" s="189">
        <v>68.48901265822785</v>
      </c>
    </row>
    <row r="6" spans="2:10">
      <c r="B6" s="193" t="s">
        <v>30</v>
      </c>
      <c r="C6" s="194" t="s">
        <v>30</v>
      </c>
      <c r="D6" s="193">
        <v>46266</v>
      </c>
      <c r="E6" s="190">
        <v>1812500</v>
      </c>
      <c r="F6" s="191">
        <v>7.1524217632713424E-2</v>
      </c>
      <c r="G6" s="191">
        <v>7.1524217632713424E-2</v>
      </c>
      <c r="H6" s="190">
        <v>1155437</v>
      </c>
      <c r="I6" s="190">
        <v>15930214365.669998</v>
      </c>
      <c r="J6" s="191">
        <v>63.748248275862075</v>
      </c>
    </row>
    <row r="7" spans="2:10">
      <c r="B7" s="161">
        <v>45174</v>
      </c>
      <c r="C7" s="195">
        <v>45175</v>
      </c>
      <c r="D7" s="161">
        <v>46266</v>
      </c>
      <c r="E7" s="125">
        <v>625000</v>
      </c>
      <c r="F7" s="126">
        <v>7.0999999999999994E-2</v>
      </c>
      <c r="G7" s="126">
        <v>7.0999999999999994E-2</v>
      </c>
      <c r="H7" s="125">
        <v>367200</v>
      </c>
      <c r="I7" s="125">
        <v>5045214524.5199995</v>
      </c>
      <c r="J7" s="126">
        <v>58.752000000000002</v>
      </c>
    </row>
    <row r="8" spans="2:10">
      <c r="B8" s="161">
        <v>45181</v>
      </c>
      <c r="C8" s="195">
        <v>45182</v>
      </c>
      <c r="D8" s="161">
        <v>46266</v>
      </c>
      <c r="E8" s="125">
        <v>375000</v>
      </c>
      <c r="F8" s="126">
        <v>7.1999999999999995E-2</v>
      </c>
      <c r="G8" s="126">
        <v>7.1999999999999995E-2</v>
      </c>
      <c r="H8" s="125">
        <v>208250</v>
      </c>
      <c r="I8" s="125">
        <v>2866852551.9299998</v>
      </c>
      <c r="J8" s="126">
        <v>55.533333333333331</v>
      </c>
    </row>
    <row r="9" spans="2:10">
      <c r="B9" s="161">
        <v>45188</v>
      </c>
      <c r="C9" s="195">
        <v>45189</v>
      </c>
      <c r="D9" s="161">
        <v>46266</v>
      </c>
      <c r="E9" s="125">
        <v>187500</v>
      </c>
      <c r="F9" s="126">
        <v>7.5999999999999998E-2</v>
      </c>
      <c r="G9" s="126">
        <v>7.5999999999999998E-2</v>
      </c>
      <c r="H9" s="125">
        <v>156000</v>
      </c>
      <c r="I9" s="125">
        <v>2152606656.23</v>
      </c>
      <c r="J9" s="126">
        <v>83.2</v>
      </c>
    </row>
    <row r="10" spans="2:10">
      <c r="B10" s="161">
        <v>45195</v>
      </c>
      <c r="C10" s="195">
        <v>45196</v>
      </c>
      <c r="D10" s="162">
        <v>46266</v>
      </c>
      <c r="E10" s="125">
        <v>625000</v>
      </c>
      <c r="F10" s="126">
        <v>7.0099999999999996E-2</v>
      </c>
      <c r="G10" s="126">
        <v>7.0099999999999996E-2</v>
      </c>
      <c r="H10" s="125">
        <v>423987</v>
      </c>
      <c r="I10" s="125">
        <v>5865540632.9899998</v>
      </c>
      <c r="J10" s="126">
        <v>67.837919999999997</v>
      </c>
    </row>
    <row r="11" spans="2:10">
      <c r="B11" s="161" t="s">
        <v>30</v>
      </c>
      <c r="C11" s="163" t="s">
        <v>30</v>
      </c>
      <c r="D11" s="161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 t="s">
        <v>30</v>
      </c>
    </row>
    <row r="12" spans="2:10">
      <c r="B12" s="193" t="s">
        <v>30</v>
      </c>
      <c r="C12" s="194" t="s">
        <v>30</v>
      </c>
      <c r="D12" s="193">
        <v>47362</v>
      </c>
      <c r="E12" s="190">
        <v>3125000</v>
      </c>
      <c r="F12" s="191">
        <v>0.16910336556316907</v>
      </c>
      <c r="G12" s="191">
        <v>0.16910336556316907</v>
      </c>
      <c r="H12" s="190">
        <v>2226208</v>
      </c>
      <c r="I12" s="190">
        <v>30471636645.199997</v>
      </c>
      <c r="J12" s="191">
        <v>71.238656000000006</v>
      </c>
    </row>
    <row r="13" spans="2:10">
      <c r="B13" s="161">
        <v>45174</v>
      </c>
      <c r="C13" s="195">
        <v>45175</v>
      </c>
      <c r="D13" s="161">
        <v>47362</v>
      </c>
      <c r="E13" s="125">
        <v>625000</v>
      </c>
      <c r="F13" s="126">
        <v>0.16689999999999997</v>
      </c>
      <c r="G13" s="126">
        <v>0.16689999999999997</v>
      </c>
      <c r="H13" s="125">
        <v>390514</v>
      </c>
      <c r="I13" s="125">
        <v>5323650228.1100006</v>
      </c>
      <c r="J13" s="126">
        <v>62.482239999999997</v>
      </c>
    </row>
    <row r="14" spans="2:10">
      <c r="B14" s="161">
        <v>45181</v>
      </c>
      <c r="C14" s="195">
        <v>45182</v>
      </c>
      <c r="D14" s="161">
        <v>47362</v>
      </c>
      <c r="E14" s="125">
        <v>625000</v>
      </c>
      <c r="F14" s="126">
        <v>0.1716</v>
      </c>
      <c r="G14" s="126">
        <v>0.1716</v>
      </c>
      <c r="H14" s="125">
        <v>437071</v>
      </c>
      <c r="I14" s="125">
        <v>5968523046.71</v>
      </c>
      <c r="J14" s="126">
        <v>69.931359999999998</v>
      </c>
    </row>
    <row r="15" spans="2:10">
      <c r="B15" s="161">
        <v>45188</v>
      </c>
      <c r="C15" s="195">
        <v>45189</v>
      </c>
      <c r="D15" s="161">
        <v>47362</v>
      </c>
      <c r="E15" s="125">
        <v>625000</v>
      </c>
      <c r="F15" s="126">
        <v>0.17349999999999999</v>
      </c>
      <c r="G15" s="126">
        <v>0.17349999999999999</v>
      </c>
      <c r="H15" s="125">
        <v>500873</v>
      </c>
      <c r="I15" s="125">
        <v>6856032141.2799997</v>
      </c>
      <c r="J15" s="126">
        <v>80.139679999999998</v>
      </c>
    </row>
    <row r="16" spans="2:10">
      <c r="B16" s="161">
        <v>45195</v>
      </c>
      <c r="C16" s="195">
        <v>45196</v>
      </c>
      <c r="D16" s="162">
        <v>47362</v>
      </c>
      <c r="E16" s="125">
        <v>1250000</v>
      </c>
      <c r="F16" s="126">
        <v>0.16639999999999999</v>
      </c>
      <c r="G16" s="126">
        <v>0.16639999999999999</v>
      </c>
      <c r="H16" s="125">
        <v>897750</v>
      </c>
      <c r="I16" s="125">
        <v>12323431229.1</v>
      </c>
      <c r="J16" s="126">
        <v>71.819999999999993</v>
      </c>
    </row>
    <row r="17" spans="2:10">
      <c r="B17" s="161" t="s">
        <v>30</v>
      </c>
      <c r="C17" s="163" t="s">
        <v>30</v>
      </c>
      <c r="D17" s="161" t="s">
        <v>30</v>
      </c>
      <c r="E17" s="125" t="s">
        <v>30</v>
      </c>
      <c r="F17" s="126" t="s">
        <v>30</v>
      </c>
      <c r="G17" s="126" t="s">
        <v>30</v>
      </c>
      <c r="H17" s="125" t="s">
        <v>30</v>
      </c>
      <c r="I17" s="125" t="s">
        <v>30</v>
      </c>
      <c r="J17" s="126" t="s">
        <v>30</v>
      </c>
    </row>
    <row r="18" spans="2:10">
      <c r="B18" s="187" t="s">
        <v>10</v>
      </c>
      <c r="C18" s="192" t="s">
        <v>30</v>
      </c>
      <c r="D18" s="201" t="s">
        <v>30</v>
      </c>
      <c r="E18" s="188">
        <v>36400000</v>
      </c>
      <c r="F18" s="189" t="s">
        <v>30</v>
      </c>
      <c r="G18" s="189" t="s">
        <v>30</v>
      </c>
      <c r="H18" s="188">
        <v>27847153</v>
      </c>
      <c r="I18" s="188">
        <v>21269838415.399998</v>
      </c>
      <c r="J18" s="189">
        <v>76.503167582417589</v>
      </c>
    </row>
    <row r="19" spans="2:10">
      <c r="B19" s="193" t="s">
        <v>30</v>
      </c>
      <c r="C19" s="194" t="s">
        <v>30</v>
      </c>
      <c r="D19" s="193">
        <v>45383</v>
      </c>
      <c r="E19" s="190">
        <v>2500000</v>
      </c>
      <c r="F19" s="191">
        <v>11.771392301401759</v>
      </c>
      <c r="G19" s="191">
        <v>11.775057596996479</v>
      </c>
      <c r="H19" s="190">
        <v>2291000</v>
      </c>
      <c r="I19" s="190">
        <v>2160047635.9299998</v>
      </c>
      <c r="J19" s="191">
        <v>91.64</v>
      </c>
    </row>
    <row r="20" spans="2:10">
      <c r="B20" s="161">
        <v>45175</v>
      </c>
      <c r="C20" s="195">
        <v>45177</v>
      </c>
      <c r="D20" s="161">
        <v>45383</v>
      </c>
      <c r="E20" s="125">
        <v>1000000</v>
      </c>
      <c r="F20" s="126">
        <v>11.8238</v>
      </c>
      <c r="G20" s="126">
        <v>11.828799999999999</v>
      </c>
      <c r="H20" s="125">
        <v>1000000</v>
      </c>
      <c r="I20" s="125">
        <v>940636168.60000002</v>
      </c>
      <c r="J20" s="126">
        <v>100</v>
      </c>
    </row>
    <row r="21" spans="2:10">
      <c r="B21" s="161">
        <v>45175</v>
      </c>
      <c r="C21" s="195">
        <v>45180</v>
      </c>
      <c r="D21" s="161">
        <v>45383</v>
      </c>
      <c r="E21" s="125">
        <v>250000</v>
      </c>
      <c r="F21" s="126">
        <v>11.8238</v>
      </c>
      <c r="G21" s="126">
        <v>11.8238</v>
      </c>
      <c r="H21" s="125">
        <v>235000</v>
      </c>
      <c r="I21" s="125">
        <v>221147574.37</v>
      </c>
      <c r="J21" s="126">
        <v>94</v>
      </c>
    </row>
    <row r="22" spans="2:10">
      <c r="B22" s="161">
        <v>45190</v>
      </c>
      <c r="C22" s="195">
        <v>45191</v>
      </c>
      <c r="D22" s="161">
        <v>45383</v>
      </c>
      <c r="E22" s="125">
        <v>1000000</v>
      </c>
      <c r="F22" s="126">
        <v>11.7104</v>
      </c>
      <c r="G22" s="126">
        <v>11.713800000000001</v>
      </c>
      <c r="H22" s="125">
        <v>1000000</v>
      </c>
      <c r="I22" s="125">
        <v>945303600.39999998</v>
      </c>
      <c r="J22" s="126">
        <v>100</v>
      </c>
    </row>
    <row r="23" spans="2:10">
      <c r="B23" s="161">
        <v>45190</v>
      </c>
      <c r="C23" s="195">
        <v>45194</v>
      </c>
      <c r="D23" s="162">
        <v>45383</v>
      </c>
      <c r="E23" s="125">
        <v>250000</v>
      </c>
      <c r="F23" s="126">
        <v>11.7104</v>
      </c>
      <c r="G23" s="126">
        <v>11.7104</v>
      </c>
      <c r="H23" s="125">
        <v>56000</v>
      </c>
      <c r="I23" s="125">
        <v>52960292.560000002</v>
      </c>
      <c r="J23" s="126">
        <v>22.400000000000002</v>
      </c>
    </row>
    <row r="24" spans="2:10">
      <c r="B24" s="161" t="s">
        <v>30</v>
      </c>
      <c r="C24" s="163" t="s">
        <v>30</v>
      </c>
      <c r="D24" s="161" t="s">
        <v>30</v>
      </c>
      <c r="E24" s="125" t="s">
        <v>30</v>
      </c>
      <c r="F24" s="126" t="s">
        <v>30</v>
      </c>
      <c r="G24" s="126" t="s">
        <v>30</v>
      </c>
      <c r="H24" s="125" t="s">
        <v>30</v>
      </c>
      <c r="I24" s="125" t="s">
        <v>30</v>
      </c>
      <c r="J24" s="126" t="s">
        <v>30</v>
      </c>
    </row>
    <row r="25" spans="2:10">
      <c r="B25" s="193" t="s">
        <v>30</v>
      </c>
      <c r="C25" s="194" t="s">
        <v>30</v>
      </c>
      <c r="D25" s="193">
        <v>45566</v>
      </c>
      <c r="E25" s="190">
        <v>2550000</v>
      </c>
      <c r="F25" s="191">
        <v>10.766565259243489</v>
      </c>
      <c r="G25" s="191">
        <v>10.77262650762046</v>
      </c>
      <c r="H25" s="190">
        <v>1425000</v>
      </c>
      <c r="I25" s="190">
        <v>1278737001.4200001</v>
      </c>
      <c r="J25" s="191">
        <v>55.882352941176471</v>
      </c>
    </row>
    <row r="26" spans="2:10">
      <c r="B26" s="161">
        <v>45169</v>
      </c>
      <c r="C26" s="195">
        <v>45170</v>
      </c>
      <c r="D26" s="161">
        <v>45566</v>
      </c>
      <c r="E26" s="125">
        <v>1000000</v>
      </c>
      <c r="F26" s="126">
        <v>10.8269</v>
      </c>
      <c r="G26" s="126">
        <v>10.8324</v>
      </c>
      <c r="H26" s="125">
        <v>800000</v>
      </c>
      <c r="I26" s="125">
        <v>716272694.63999999</v>
      </c>
      <c r="J26" s="126">
        <v>80</v>
      </c>
    </row>
    <row r="27" spans="2:10">
      <c r="B27" s="161">
        <v>45169</v>
      </c>
      <c r="C27" s="195">
        <v>45173</v>
      </c>
      <c r="D27" s="161">
        <v>45566</v>
      </c>
      <c r="E27" s="125">
        <v>250000</v>
      </c>
      <c r="F27" s="126">
        <v>10.8269</v>
      </c>
      <c r="G27" s="126">
        <v>10.8269</v>
      </c>
      <c r="H27" s="125">
        <v>0</v>
      </c>
      <c r="I27" s="125">
        <v>0</v>
      </c>
      <c r="J27" s="126">
        <v>0</v>
      </c>
    </row>
    <row r="28" spans="2:10">
      <c r="B28" s="161">
        <v>45183</v>
      </c>
      <c r="C28" s="195">
        <v>45184</v>
      </c>
      <c r="D28" s="161">
        <v>45566</v>
      </c>
      <c r="E28" s="125">
        <v>1000000</v>
      </c>
      <c r="F28" s="126">
        <v>10.6729</v>
      </c>
      <c r="G28" s="126">
        <v>10.6798</v>
      </c>
      <c r="H28" s="125">
        <v>600000</v>
      </c>
      <c r="I28" s="125">
        <v>539960770.37</v>
      </c>
      <c r="J28" s="126">
        <v>60</v>
      </c>
    </row>
    <row r="29" spans="2:10">
      <c r="B29" s="161">
        <v>45183</v>
      </c>
      <c r="C29" s="195">
        <v>45187</v>
      </c>
      <c r="D29" s="161">
        <v>45566</v>
      </c>
      <c r="E29" s="125">
        <v>250000</v>
      </c>
      <c r="F29" s="126">
        <v>10.6729</v>
      </c>
      <c r="G29" s="126">
        <v>10.6729</v>
      </c>
      <c r="H29" s="125">
        <v>0</v>
      </c>
      <c r="I29" s="125">
        <v>0</v>
      </c>
      <c r="J29" s="126">
        <v>0</v>
      </c>
    </row>
    <row r="30" spans="2:10">
      <c r="B30" s="161">
        <v>45197</v>
      </c>
      <c r="C30" s="195">
        <v>45198</v>
      </c>
      <c r="D30" s="162">
        <v>45566</v>
      </c>
      <c r="E30" s="125">
        <v>50000</v>
      </c>
      <c r="F30" s="126">
        <v>11.0936</v>
      </c>
      <c r="G30" s="126">
        <v>11.0974</v>
      </c>
      <c r="H30" s="125">
        <v>25000</v>
      </c>
      <c r="I30" s="125">
        <v>22503536.41</v>
      </c>
      <c r="J30" s="126">
        <v>50</v>
      </c>
    </row>
    <row r="31" spans="2:10">
      <c r="B31" s="161" t="s">
        <v>30</v>
      </c>
      <c r="C31" s="163" t="s">
        <v>30</v>
      </c>
      <c r="D31" s="161" t="s">
        <v>30</v>
      </c>
      <c r="E31" s="125" t="s">
        <v>30</v>
      </c>
      <c r="F31" s="126" t="s">
        <v>30</v>
      </c>
      <c r="G31" s="126" t="s">
        <v>30</v>
      </c>
      <c r="H31" s="125" t="s">
        <v>30</v>
      </c>
      <c r="I31" s="125" t="s">
        <v>30</v>
      </c>
      <c r="J31" s="126" t="s">
        <v>30</v>
      </c>
    </row>
    <row r="32" spans="2:10">
      <c r="B32" s="193" t="s">
        <v>30</v>
      </c>
      <c r="C32" s="194" t="s">
        <v>30</v>
      </c>
      <c r="D32" s="193">
        <v>46569</v>
      </c>
      <c r="E32" s="190">
        <v>19425000</v>
      </c>
      <c r="F32" s="191">
        <v>10.655808230209402</v>
      </c>
      <c r="G32" s="191">
        <v>10.663618376968227</v>
      </c>
      <c r="H32" s="190">
        <v>14010321</v>
      </c>
      <c r="I32" s="190">
        <v>9537779427.0299988</v>
      </c>
      <c r="J32" s="191">
        <v>72.125204633204632</v>
      </c>
    </row>
    <row r="33" spans="2:10">
      <c r="B33" s="161">
        <v>45169</v>
      </c>
      <c r="C33" s="195">
        <v>45170</v>
      </c>
      <c r="D33" s="161">
        <v>46569</v>
      </c>
      <c r="E33" s="125">
        <v>7000000</v>
      </c>
      <c r="F33" s="126">
        <v>10.638400000000001</v>
      </c>
      <c r="G33" s="126">
        <v>10.65</v>
      </c>
      <c r="H33" s="125">
        <v>7000000</v>
      </c>
      <c r="I33" s="125">
        <v>4760608474.3599997</v>
      </c>
      <c r="J33" s="126">
        <v>100</v>
      </c>
    </row>
    <row r="34" spans="2:10">
      <c r="B34" s="161">
        <v>45169</v>
      </c>
      <c r="C34" s="195">
        <v>45173</v>
      </c>
      <c r="D34" s="161">
        <v>46569</v>
      </c>
      <c r="E34" s="125">
        <v>1750000</v>
      </c>
      <c r="F34" s="126">
        <v>10.638400000000001</v>
      </c>
      <c r="G34" s="126">
        <v>10.638400000000001</v>
      </c>
      <c r="H34" s="125">
        <v>397326</v>
      </c>
      <c r="I34" s="125">
        <v>270325157.18000001</v>
      </c>
      <c r="J34" s="126">
        <v>22.704342857142855</v>
      </c>
    </row>
    <row r="35" spans="2:10">
      <c r="B35" s="161">
        <v>45175</v>
      </c>
      <c r="C35" s="195">
        <v>45177</v>
      </c>
      <c r="D35" s="161">
        <v>46569</v>
      </c>
      <c r="E35" s="125">
        <v>2500000</v>
      </c>
      <c r="F35" s="126">
        <v>10.787000000000001</v>
      </c>
      <c r="G35" s="126">
        <v>10.79</v>
      </c>
      <c r="H35" s="125">
        <v>1662500</v>
      </c>
      <c r="I35" s="125">
        <v>1126701728.8599999</v>
      </c>
      <c r="J35" s="126">
        <v>66.5</v>
      </c>
    </row>
    <row r="36" spans="2:10">
      <c r="B36" s="161">
        <v>45175</v>
      </c>
      <c r="C36" s="195">
        <v>45180</v>
      </c>
      <c r="D36" s="161">
        <v>46569</v>
      </c>
      <c r="E36" s="125">
        <v>625000</v>
      </c>
      <c r="F36" s="126">
        <v>10.787000000000001</v>
      </c>
      <c r="G36" s="126">
        <v>10.787000000000001</v>
      </c>
      <c r="H36" s="125">
        <v>585995</v>
      </c>
      <c r="I36" s="125">
        <v>397300333.93000001</v>
      </c>
      <c r="J36" s="126">
        <v>93.759199999999993</v>
      </c>
    </row>
    <row r="37" spans="2:10">
      <c r="B37" s="161">
        <v>45183</v>
      </c>
      <c r="C37" s="195">
        <v>45184</v>
      </c>
      <c r="D37" s="161">
        <v>46569</v>
      </c>
      <c r="E37" s="125">
        <v>5000000</v>
      </c>
      <c r="F37" s="126">
        <v>10.5345</v>
      </c>
      <c r="G37" s="126">
        <v>10.539899999999999</v>
      </c>
      <c r="H37" s="125">
        <v>3137500</v>
      </c>
      <c r="I37" s="125">
        <v>2149103847.6799998</v>
      </c>
      <c r="J37" s="126">
        <v>62.749999999999993</v>
      </c>
    </row>
    <row r="38" spans="2:10">
      <c r="B38" s="161">
        <v>45183</v>
      </c>
      <c r="C38" s="195">
        <v>45187</v>
      </c>
      <c r="D38" s="161">
        <v>46569</v>
      </c>
      <c r="E38" s="125">
        <v>1250000</v>
      </c>
      <c r="F38" s="126">
        <v>10.5345</v>
      </c>
      <c r="G38" s="126">
        <v>10.5345</v>
      </c>
      <c r="H38" s="125">
        <v>0</v>
      </c>
      <c r="I38" s="125">
        <v>0</v>
      </c>
      <c r="J38" s="126">
        <v>0</v>
      </c>
    </row>
    <row r="39" spans="2:10">
      <c r="B39" s="161">
        <v>45190</v>
      </c>
      <c r="C39" s="195">
        <v>45191</v>
      </c>
      <c r="D39" s="161">
        <v>46569</v>
      </c>
      <c r="E39" s="125">
        <v>1000000</v>
      </c>
      <c r="F39" s="126">
        <v>10.813599999999999</v>
      </c>
      <c r="G39" s="126">
        <v>10.819900000000001</v>
      </c>
      <c r="H39" s="125">
        <v>1000000</v>
      </c>
      <c r="I39" s="125">
        <v>679862351.08000004</v>
      </c>
      <c r="J39" s="126">
        <v>100</v>
      </c>
    </row>
    <row r="40" spans="2:10">
      <c r="B40" s="161">
        <v>45190</v>
      </c>
      <c r="C40" s="195">
        <v>45194</v>
      </c>
      <c r="D40" s="161">
        <v>46569</v>
      </c>
      <c r="E40" s="125">
        <v>250000</v>
      </c>
      <c r="F40" s="126">
        <v>10.813599999999999</v>
      </c>
      <c r="G40" s="126">
        <v>10.813599999999999</v>
      </c>
      <c r="H40" s="125">
        <v>177000</v>
      </c>
      <c r="I40" s="125">
        <v>120384983.89</v>
      </c>
      <c r="J40" s="126">
        <v>70.8</v>
      </c>
    </row>
    <row r="41" spans="2:10">
      <c r="B41" s="161">
        <v>45197</v>
      </c>
      <c r="C41" s="195">
        <v>45198</v>
      </c>
      <c r="D41" s="162">
        <v>46569</v>
      </c>
      <c r="E41" s="125">
        <v>50000</v>
      </c>
      <c r="F41" s="126">
        <v>11.3149</v>
      </c>
      <c r="G41" s="126">
        <v>11.3149</v>
      </c>
      <c r="H41" s="125">
        <v>50000</v>
      </c>
      <c r="I41" s="125">
        <v>33492550.050000001</v>
      </c>
      <c r="J41" s="126">
        <v>100</v>
      </c>
    </row>
    <row r="42" spans="2:10">
      <c r="B42" s="161" t="s">
        <v>30</v>
      </c>
      <c r="C42" s="163" t="s">
        <v>30</v>
      </c>
      <c r="D42" s="161" t="s">
        <v>30</v>
      </c>
      <c r="E42" s="125" t="s">
        <v>30</v>
      </c>
      <c r="F42" s="126" t="s">
        <v>30</v>
      </c>
      <c r="G42" s="126" t="s">
        <v>30</v>
      </c>
      <c r="H42" s="125" t="s">
        <v>30</v>
      </c>
      <c r="I42" s="125" t="s">
        <v>30</v>
      </c>
      <c r="J42" s="126" t="s">
        <v>30</v>
      </c>
    </row>
    <row r="43" spans="2:10">
      <c r="B43" s="193" t="s">
        <v>30</v>
      </c>
      <c r="C43" s="194" t="s">
        <v>30</v>
      </c>
      <c r="D43" s="193">
        <v>45931</v>
      </c>
      <c r="E43" s="190">
        <v>11925000</v>
      </c>
      <c r="F43" s="191">
        <v>10.214669197398493</v>
      </c>
      <c r="G43" s="191">
        <v>10.217268940653515</v>
      </c>
      <c r="H43" s="190">
        <v>10120832</v>
      </c>
      <c r="I43" s="190">
        <v>8293274351.0199995</v>
      </c>
      <c r="J43" s="191">
        <v>84.870708595387839</v>
      </c>
    </row>
    <row r="44" spans="2:10">
      <c r="B44" s="161">
        <v>45169</v>
      </c>
      <c r="C44" s="195">
        <v>45170</v>
      </c>
      <c r="D44" s="161">
        <v>45931</v>
      </c>
      <c r="E44" s="125">
        <v>2000000</v>
      </c>
      <c r="F44" s="126">
        <v>10.270300000000001</v>
      </c>
      <c r="G44" s="126">
        <v>10.2774</v>
      </c>
      <c r="H44" s="125">
        <v>2000000</v>
      </c>
      <c r="I44" s="125">
        <v>1632718921.8599999</v>
      </c>
      <c r="J44" s="126">
        <v>100</v>
      </c>
    </row>
    <row r="45" spans="2:10">
      <c r="B45" s="161">
        <v>45169</v>
      </c>
      <c r="C45" s="195">
        <v>45173</v>
      </c>
      <c r="D45" s="161">
        <v>45931</v>
      </c>
      <c r="E45" s="125">
        <v>500000</v>
      </c>
      <c r="F45" s="126">
        <v>10.270300000000001</v>
      </c>
      <c r="G45" s="126">
        <v>10.270300000000001</v>
      </c>
      <c r="H45" s="125">
        <v>0</v>
      </c>
      <c r="I45" s="125">
        <v>0</v>
      </c>
      <c r="J45" s="126">
        <v>0</v>
      </c>
    </row>
    <row r="46" spans="2:10">
      <c r="B46" s="161">
        <v>45175</v>
      </c>
      <c r="C46" s="195">
        <v>45177</v>
      </c>
      <c r="D46" s="161">
        <v>45931</v>
      </c>
      <c r="E46" s="125">
        <v>1500000</v>
      </c>
      <c r="F46" s="126">
        <v>10.3696</v>
      </c>
      <c r="G46" s="126">
        <v>10.37</v>
      </c>
      <c r="H46" s="125">
        <v>1500000</v>
      </c>
      <c r="I46" s="125">
        <v>1224168549.5</v>
      </c>
      <c r="J46" s="126">
        <v>100</v>
      </c>
    </row>
    <row r="47" spans="2:10">
      <c r="B47" s="161">
        <v>45175</v>
      </c>
      <c r="C47" s="195">
        <v>45180</v>
      </c>
      <c r="D47" s="161">
        <v>45931</v>
      </c>
      <c r="E47" s="125">
        <v>375000</v>
      </c>
      <c r="F47" s="126">
        <v>10.3696</v>
      </c>
      <c r="G47" s="126">
        <v>10.3696</v>
      </c>
      <c r="H47" s="125">
        <v>352500</v>
      </c>
      <c r="I47" s="125">
        <v>287792623.30000001</v>
      </c>
      <c r="J47" s="126">
        <v>94</v>
      </c>
    </row>
    <row r="48" spans="2:10">
      <c r="B48" s="161">
        <v>45183</v>
      </c>
      <c r="C48" s="195">
        <v>45184</v>
      </c>
      <c r="D48" s="161">
        <v>45931</v>
      </c>
      <c r="E48" s="125">
        <v>5000000</v>
      </c>
      <c r="F48" s="126">
        <v>10.103199999999999</v>
      </c>
      <c r="G48" s="126">
        <v>10.105</v>
      </c>
      <c r="H48" s="125">
        <v>5000000</v>
      </c>
      <c r="I48" s="125">
        <v>4108762646.3200002</v>
      </c>
      <c r="J48" s="126">
        <v>100</v>
      </c>
    </row>
    <row r="49" spans="2:10">
      <c r="B49" s="161">
        <v>45183</v>
      </c>
      <c r="C49" s="195">
        <v>45187</v>
      </c>
      <c r="D49" s="161">
        <v>45931</v>
      </c>
      <c r="E49" s="125">
        <v>1250000</v>
      </c>
      <c r="F49" s="126">
        <v>10.103199999999999</v>
      </c>
      <c r="G49" s="126">
        <v>10.103199999999999</v>
      </c>
      <c r="H49" s="125">
        <v>0</v>
      </c>
      <c r="I49" s="125">
        <v>0</v>
      </c>
      <c r="J49" s="126">
        <v>0</v>
      </c>
    </row>
    <row r="50" spans="2:10">
      <c r="B50" s="161">
        <v>45190</v>
      </c>
      <c r="C50" s="195">
        <v>45191</v>
      </c>
      <c r="D50" s="161">
        <v>45931</v>
      </c>
      <c r="E50" s="125">
        <v>1000000</v>
      </c>
      <c r="F50" s="126">
        <v>10.3215</v>
      </c>
      <c r="G50" s="126">
        <v>10.324</v>
      </c>
      <c r="H50" s="125">
        <v>1000000</v>
      </c>
      <c r="I50" s="125">
        <v>820036630.49000001</v>
      </c>
      <c r="J50" s="126">
        <v>100</v>
      </c>
    </row>
    <row r="51" spans="2:10">
      <c r="B51" s="161">
        <v>45190</v>
      </c>
      <c r="C51" s="195">
        <v>45194</v>
      </c>
      <c r="D51" s="161">
        <v>45931</v>
      </c>
      <c r="E51" s="125">
        <v>250000</v>
      </c>
      <c r="F51" s="126">
        <v>10.3215</v>
      </c>
      <c r="G51" s="126">
        <v>10.3215</v>
      </c>
      <c r="H51" s="125">
        <v>218332</v>
      </c>
      <c r="I51" s="125">
        <v>179110040.16999999</v>
      </c>
      <c r="J51" s="126">
        <v>87.332800000000006</v>
      </c>
    </row>
    <row r="52" spans="2:10">
      <c r="B52" s="161">
        <v>45197</v>
      </c>
      <c r="C52" s="195">
        <v>45198</v>
      </c>
      <c r="D52" s="162">
        <v>45931</v>
      </c>
      <c r="E52" s="125">
        <v>50000</v>
      </c>
      <c r="F52" s="126">
        <v>10.8582</v>
      </c>
      <c r="G52" s="126">
        <v>10.859</v>
      </c>
      <c r="H52" s="125">
        <v>50000</v>
      </c>
      <c r="I52" s="125">
        <v>40684939.380000003</v>
      </c>
      <c r="J52" s="126">
        <v>100</v>
      </c>
    </row>
    <row r="53" spans="2:10">
      <c r="B53" s="161" t="s">
        <v>30</v>
      </c>
      <c r="C53" s="163" t="s">
        <v>30</v>
      </c>
      <c r="D53" s="161" t="s">
        <v>30</v>
      </c>
      <c r="E53" s="125" t="s">
        <v>30</v>
      </c>
      <c r="F53" s="126" t="s">
        <v>30</v>
      </c>
      <c r="G53" s="126" t="s">
        <v>30</v>
      </c>
      <c r="H53" s="125" t="s">
        <v>30</v>
      </c>
      <c r="I53" s="125" t="s">
        <v>30</v>
      </c>
      <c r="J53" s="126" t="s">
        <v>30</v>
      </c>
    </row>
    <row r="54" spans="2:10">
      <c r="B54" s="187" t="s">
        <v>11</v>
      </c>
      <c r="C54" s="192" t="s">
        <v>30</v>
      </c>
      <c r="D54" s="201" t="s">
        <v>30</v>
      </c>
      <c r="E54" s="188">
        <v>1600000</v>
      </c>
      <c r="F54" s="189" t="s">
        <v>30</v>
      </c>
      <c r="G54" s="189" t="s">
        <v>30</v>
      </c>
      <c r="H54" s="188">
        <v>1254029</v>
      </c>
      <c r="I54" s="188">
        <v>5382502028.8400002</v>
      </c>
      <c r="J54" s="189">
        <v>78.3768125</v>
      </c>
    </row>
    <row r="55" spans="2:10">
      <c r="B55" s="193" t="s">
        <v>30</v>
      </c>
      <c r="C55" s="194" t="s">
        <v>30</v>
      </c>
      <c r="D55" s="193">
        <v>46249</v>
      </c>
      <c r="E55" s="190">
        <v>125000</v>
      </c>
      <c r="F55" s="191">
        <v>5.2294929365226652</v>
      </c>
      <c r="G55" s="191">
        <v>5.2294929365226652</v>
      </c>
      <c r="H55" s="190">
        <v>100000</v>
      </c>
      <c r="I55" s="190">
        <v>424239770.69</v>
      </c>
      <c r="J55" s="191">
        <v>80</v>
      </c>
    </row>
    <row r="56" spans="2:10">
      <c r="B56" s="161">
        <v>45174</v>
      </c>
      <c r="C56" s="195">
        <v>45175</v>
      </c>
      <c r="D56" s="161">
        <v>46249</v>
      </c>
      <c r="E56" s="125">
        <v>62500</v>
      </c>
      <c r="F56" s="126">
        <v>5.234</v>
      </c>
      <c r="G56" s="126">
        <v>5.234</v>
      </c>
      <c r="H56" s="125">
        <v>50000</v>
      </c>
      <c r="I56" s="125">
        <v>211786928.90000001</v>
      </c>
      <c r="J56" s="126">
        <v>80</v>
      </c>
    </row>
    <row r="57" spans="2:10">
      <c r="B57" s="161">
        <v>45188</v>
      </c>
      <c r="C57" s="195">
        <v>45189</v>
      </c>
      <c r="D57" s="162">
        <v>46249</v>
      </c>
      <c r="E57" s="125">
        <v>62500</v>
      </c>
      <c r="F57" s="126">
        <v>5.2249999999999996</v>
      </c>
      <c r="G57" s="126">
        <v>5.2249999999999996</v>
      </c>
      <c r="H57" s="125">
        <v>50000</v>
      </c>
      <c r="I57" s="125">
        <v>212452841.78999999</v>
      </c>
      <c r="J57" s="126">
        <v>80</v>
      </c>
    </row>
    <row r="58" spans="2:10">
      <c r="B58" s="161" t="s">
        <v>30</v>
      </c>
      <c r="C58" s="163" t="s">
        <v>30</v>
      </c>
      <c r="D58" s="161" t="s">
        <v>30</v>
      </c>
      <c r="E58" s="125" t="s">
        <v>30</v>
      </c>
      <c r="F58" s="126" t="s">
        <v>30</v>
      </c>
      <c r="G58" s="126" t="s">
        <v>30</v>
      </c>
      <c r="H58" s="125" t="s">
        <v>30</v>
      </c>
      <c r="I58" s="125" t="s">
        <v>30</v>
      </c>
      <c r="J58" s="126" t="s">
        <v>30</v>
      </c>
    </row>
    <row r="59" spans="2:10">
      <c r="B59" s="193" t="s">
        <v>30</v>
      </c>
      <c r="C59" s="194" t="s">
        <v>30</v>
      </c>
      <c r="D59" s="193">
        <v>46980</v>
      </c>
      <c r="E59" s="190">
        <v>1000000</v>
      </c>
      <c r="F59" s="191">
        <v>5.3549198648700944</v>
      </c>
      <c r="G59" s="191">
        <v>5.3549198648700944</v>
      </c>
      <c r="H59" s="190">
        <v>839865</v>
      </c>
      <c r="I59" s="190">
        <v>3591054551.9299998</v>
      </c>
      <c r="J59" s="191">
        <v>83.986499999999992</v>
      </c>
    </row>
    <row r="60" spans="2:10">
      <c r="B60" s="161">
        <v>45181</v>
      </c>
      <c r="C60" s="195">
        <v>45182</v>
      </c>
      <c r="D60" s="161">
        <v>46980</v>
      </c>
      <c r="E60" s="125">
        <v>625000</v>
      </c>
      <c r="F60" s="126">
        <v>5.2830000000000013</v>
      </c>
      <c r="G60" s="126">
        <v>5.2830000000000013</v>
      </c>
      <c r="H60" s="125">
        <v>605500</v>
      </c>
      <c r="I60" s="125">
        <v>2593880196.27</v>
      </c>
      <c r="J60" s="126">
        <v>96.88</v>
      </c>
    </row>
    <row r="61" spans="2:10">
      <c r="B61" s="161">
        <v>45195</v>
      </c>
      <c r="C61" s="195">
        <v>45196</v>
      </c>
      <c r="D61" s="162">
        <v>46980</v>
      </c>
      <c r="E61" s="125">
        <v>375000</v>
      </c>
      <c r="F61" s="126">
        <v>5.5419999999999998</v>
      </c>
      <c r="G61" s="126">
        <v>5.5419999999999998</v>
      </c>
      <c r="H61" s="125">
        <v>234365</v>
      </c>
      <c r="I61" s="125">
        <v>997174355.65999997</v>
      </c>
      <c r="J61" s="126">
        <v>62.497333333333337</v>
      </c>
    </row>
    <row r="62" spans="2:10">
      <c r="B62" s="161" t="s">
        <v>30</v>
      </c>
      <c r="C62" s="163" t="s">
        <v>30</v>
      </c>
      <c r="D62" s="161" t="s">
        <v>30</v>
      </c>
      <c r="E62" s="125" t="s">
        <v>30</v>
      </c>
      <c r="F62" s="126" t="s">
        <v>30</v>
      </c>
      <c r="G62" s="126" t="s">
        <v>30</v>
      </c>
      <c r="H62" s="125" t="s">
        <v>30</v>
      </c>
      <c r="I62" s="125" t="s">
        <v>30</v>
      </c>
      <c r="J62" s="126" t="s">
        <v>30</v>
      </c>
    </row>
    <row r="63" spans="2:10">
      <c r="B63" s="193" t="s">
        <v>30</v>
      </c>
      <c r="C63" s="194" t="s">
        <v>30</v>
      </c>
      <c r="D63" s="193">
        <v>51363</v>
      </c>
      <c r="E63" s="190">
        <v>112500</v>
      </c>
      <c r="F63" s="191">
        <v>5.605164354915618</v>
      </c>
      <c r="G63" s="191">
        <v>5.605164354915618</v>
      </c>
      <c r="H63" s="190">
        <v>52898</v>
      </c>
      <c r="I63" s="190">
        <v>229726204.16</v>
      </c>
      <c r="J63" s="191">
        <v>47.020444444444443</v>
      </c>
    </row>
    <row r="64" spans="2:10">
      <c r="B64" s="161">
        <v>45181</v>
      </c>
      <c r="C64" s="195">
        <v>45182</v>
      </c>
      <c r="D64" s="161">
        <v>51363</v>
      </c>
      <c r="E64" s="125">
        <v>50000</v>
      </c>
      <c r="F64" s="126">
        <v>5.5549999999999997</v>
      </c>
      <c r="G64" s="126">
        <v>5.5549999999999997</v>
      </c>
      <c r="H64" s="125">
        <v>32600</v>
      </c>
      <c r="I64" s="125">
        <v>142161865.43000001</v>
      </c>
      <c r="J64" s="126">
        <v>65.2</v>
      </c>
    </row>
    <row r="65" spans="2:10">
      <c r="B65" s="161">
        <v>45181</v>
      </c>
      <c r="C65" s="195">
        <v>45183</v>
      </c>
      <c r="D65" s="161">
        <v>51363</v>
      </c>
      <c r="E65" s="125">
        <v>12500</v>
      </c>
      <c r="F65" s="126">
        <v>5.5549999999999997</v>
      </c>
      <c r="G65" s="126">
        <v>5.5549999999999997</v>
      </c>
      <c r="H65" s="125">
        <v>5598</v>
      </c>
      <c r="I65" s="125">
        <v>24418767.010000002</v>
      </c>
      <c r="J65" s="126">
        <v>44.783999999999999</v>
      </c>
    </row>
    <row r="66" spans="2:10">
      <c r="B66" s="161">
        <v>45195</v>
      </c>
      <c r="C66" s="195">
        <v>45196</v>
      </c>
      <c r="D66" s="162">
        <v>51363</v>
      </c>
      <c r="E66" s="125">
        <v>50000</v>
      </c>
      <c r="F66" s="126">
        <v>5.7374999999999998</v>
      </c>
      <c r="G66" s="126">
        <v>5.7374999999999998</v>
      </c>
      <c r="H66" s="125">
        <v>14700</v>
      </c>
      <c r="I66" s="125">
        <v>63145571.719999999</v>
      </c>
      <c r="J66" s="126">
        <v>29.4</v>
      </c>
    </row>
    <row r="67" spans="2:10">
      <c r="B67" s="161" t="s">
        <v>30</v>
      </c>
      <c r="C67" s="163" t="s">
        <v>30</v>
      </c>
      <c r="D67" s="161" t="s">
        <v>30</v>
      </c>
      <c r="E67" s="125" t="s">
        <v>30</v>
      </c>
      <c r="F67" s="126" t="s">
        <v>30</v>
      </c>
      <c r="G67" s="126" t="s">
        <v>30</v>
      </c>
      <c r="H67" s="125" t="s">
        <v>30</v>
      </c>
      <c r="I67" s="125" t="s">
        <v>30</v>
      </c>
      <c r="J67" s="126" t="s">
        <v>30</v>
      </c>
    </row>
    <row r="68" spans="2:10">
      <c r="B68" s="193" t="s">
        <v>30</v>
      </c>
      <c r="C68" s="194" t="s">
        <v>30</v>
      </c>
      <c r="D68" s="193">
        <v>55015</v>
      </c>
      <c r="E68" s="190">
        <v>125000</v>
      </c>
      <c r="F68" s="191">
        <v>5.6976596102063422</v>
      </c>
      <c r="G68" s="191">
        <v>5.6976596102063422</v>
      </c>
      <c r="H68" s="190">
        <v>108316</v>
      </c>
      <c r="I68" s="190">
        <v>469835946.26000005</v>
      </c>
      <c r="J68" s="191">
        <v>86.652799999999999</v>
      </c>
    </row>
    <row r="69" spans="2:10">
      <c r="B69" s="161">
        <v>45174</v>
      </c>
      <c r="C69" s="195">
        <v>45175</v>
      </c>
      <c r="D69" s="161">
        <v>55015</v>
      </c>
      <c r="E69" s="125">
        <v>50000</v>
      </c>
      <c r="F69" s="126">
        <v>5.6740000000000004</v>
      </c>
      <c r="G69" s="126">
        <v>5.6740000000000004</v>
      </c>
      <c r="H69" s="125">
        <v>50000</v>
      </c>
      <c r="I69" s="125">
        <v>217196506.5</v>
      </c>
      <c r="J69" s="126">
        <v>100</v>
      </c>
    </row>
    <row r="70" spans="2:10">
      <c r="B70" s="161">
        <v>45174</v>
      </c>
      <c r="C70" s="195">
        <v>45177</v>
      </c>
      <c r="D70" s="161">
        <v>55015</v>
      </c>
      <c r="E70" s="125">
        <v>12500</v>
      </c>
      <c r="F70" s="126">
        <v>5.6740000000000004</v>
      </c>
      <c r="G70" s="126">
        <v>5.6740000000000004</v>
      </c>
      <c r="H70" s="125">
        <v>0</v>
      </c>
      <c r="I70" s="125">
        <v>0</v>
      </c>
      <c r="J70" s="126">
        <v>0</v>
      </c>
    </row>
    <row r="71" spans="2:10">
      <c r="B71" s="161">
        <v>45188</v>
      </c>
      <c r="C71" s="195">
        <v>45189</v>
      </c>
      <c r="D71" s="161">
        <v>55015</v>
      </c>
      <c r="E71" s="125">
        <v>50000</v>
      </c>
      <c r="F71" s="126">
        <v>5.718</v>
      </c>
      <c r="G71" s="126">
        <v>5.718</v>
      </c>
      <c r="H71" s="125">
        <v>50000</v>
      </c>
      <c r="I71" s="125">
        <v>216601728.09</v>
      </c>
      <c r="J71" s="126">
        <v>100</v>
      </c>
    </row>
    <row r="72" spans="2:10">
      <c r="B72" s="161">
        <v>45188</v>
      </c>
      <c r="C72" s="195">
        <v>45190</v>
      </c>
      <c r="D72" s="162">
        <v>55015</v>
      </c>
      <c r="E72" s="125">
        <v>12500</v>
      </c>
      <c r="F72" s="126">
        <v>5.718</v>
      </c>
      <c r="G72" s="126">
        <v>5.718</v>
      </c>
      <c r="H72" s="125">
        <v>8316</v>
      </c>
      <c r="I72" s="125">
        <v>36037711.670000002</v>
      </c>
      <c r="J72" s="126">
        <v>66.527999999999992</v>
      </c>
    </row>
    <row r="73" spans="2:10">
      <c r="B73" s="161" t="s">
        <v>30</v>
      </c>
      <c r="C73" s="163" t="s">
        <v>30</v>
      </c>
      <c r="D73" s="161" t="s">
        <v>30</v>
      </c>
      <c r="E73" s="125" t="s">
        <v>30</v>
      </c>
      <c r="F73" s="126" t="s">
        <v>30</v>
      </c>
      <c r="G73" s="126" t="s">
        <v>30</v>
      </c>
      <c r="H73" s="125" t="s">
        <v>30</v>
      </c>
      <c r="I73" s="125" t="s">
        <v>30</v>
      </c>
      <c r="J73" s="126" t="s">
        <v>30</v>
      </c>
    </row>
    <row r="74" spans="2:10">
      <c r="B74" s="193" t="s">
        <v>30</v>
      </c>
      <c r="C74" s="194" t="s">
        <v>30</v>
      </c>
      <c r="D74" s="193">
        <v>58668</v>
      </c>
      <c r="E74" s="190">
        <v>112500</v>
      </c>
      <c r="F74" s="191">
        <v>5.7637677861810817</v>
      </c>
      <c r="G74" s="191">
        <v>5.7637677861810817</v>
      </c>
      <c r="H74" s="190">
        <v>52950</v>
      </c>
      <c r="I74" s="190">
        <v>228955763.81999999</v>
      </c>
      <c r="J74" s="191">
        <v>47.06666666666667</v>
      </c>
    </row>
    <row r="75" spans="2:10">
      <c r="B75" s="161">
        <v>45181</v>
      </c>
      <c r="C75" s="195">
        <v>45182</v>
      </c>
      <c r="D75" s="161">
        <v>58668</v>
      </c>
      <c r="E75" s="125">
        <v>50000</v>
      </c>
      <c r="F75" s="126">
        <v>5.6760000000000002</v>
      </c>
      <c r="G75" s="126">
        <v>5.6760000000000002</v>
      </c>
      <c r="H75" s="125">
        <v>24000</v>
      </c>
      <c r="I75" s="125">
        <v>104912921.08</v>
      </c>
      <c r="J75" s="126">
        <v>48</v>
      </c>
    </row>
    <row r="76" spans="2:10">
      <c r="B76" s="161">
        <v>45195</v>
      </c>
      <c r="C76" s="195">
        <v>45196</v>
      </c>
      <c r="D76" s="161">
        <v>58668</v>
      </c>
      <c r="E76" s="125">
        <v>50000</v>
      </c>
      <c r="F76" s="126">
        <v>5.8380000000000001</v>
      </c>
      <c r="G76" s="126">
        <v>5.8380000000000001</v>
      </c>
      <c r="H76" s="125">
        <v>28950</v>
      </c>
      <c r="I76" s="125">
        <v>124042842.73999999</v>
      </c>
      <c r="J76" s="126">
        <v>57.9</v>
      </c>
    </row>
    <row r="77" spans="2:10">
      <c r="B77" s="161">
        <v>45195</v>
      </c>
      <c r="C77" s="195">
        <v>45197</v>
      </c>
      <c r="D77" s="162">
        <v>58668</v>
      </c>
      <c r="E77" s="125">
        <v>12500</v>
      </c>
      <c r="F77" s="126">
        <v>5.8380000000000001</v>
      </c>
      <c r="G77" s="126">
        <v>5.8380000000000001</v>
      </c>
      <c r="H77" s="125">
        <v>0</v>
      </c>
      <c r="I77" s="125">
        <v>0</v>
      </c>
      <c r="J77" s="126">
        <v>0</v>
      </c>
    </row>
    <row r="78" spans="2:10">
      <c r="B78" s="161" t="s">
        <v>30</v>
      </c>
      <c r="C78" s="163" t="s">
        <v>30</v>
      </c>
      <c r="D78" s="161" t="s">
        <v>30</v>
      </c>
      <c r="E78" s="125" t="s">
        <v>30</v>
      </c>
      <c r="F78" s="126" t="s">
        <v>30</v>
      </c>
      <c r="G78" s="126" t="s">
        <v>30</v>
      </c>
      <c r="H78" s="125" t="s">
        <v>30</v>
      </c>
      <c r="I78" s="125" t="s">
        <v>30</v>
      </c>
      <c r="J78" s="126" t="s">
        <v>30</v>
      </c>
    </row>
    <row r="79" spans="2:10">
      <c r="B79" s="193" t="s">
        <v>30</v>
      </c>
      <c r="C79" s="194" t="s">
        <v>30</v>
      </c>
      <c r="D79" s="193">
        <v>48714</v>
      </c>
      <c r="E79" s="190">
        <v>125000</v>
      </c>
      <c r="F79" s="191">
        <v>5.4621965653338451</v>
      </c>
      <c r="G79" s="191">
        <v>5.4621965653338451</v>
      </c>
      <c r="H79" s="190">
        <v>100000</v>
      </c>
      <c r="I79" s="190">
        <v>438689791.98000002</v>
      </c>
      <c r="J79" s="191">
        <v>80</v>
      </c>
    </row>
    <row r="80" spans="2:10">
      <c r="B80" s="161">
        <v>45174</v>
      </c>
      <c r="C80" s="195">
        <v>45175</v>
      </c>
      <c r="D80" s="161">
        <v>48714</v>
      </c>
      <c r="E80" s="125">
        <v>50000</v>
      </c>
      <c r="F80" s="126">
        <v>5.4219999999999997</v>
      </c>
      <c r="G80" s="126">
        <v>5.4219999999999997</v>
      </c>
      <c r="H80" s="125">
        <v>50000</v>
      </c>
      <c r="I80" s="125">
        <v>219636091.55000001</v>
      </c>
      <c r="J80" s="126">
        <v>100</v>
      </c>
    </row>
    <row r="81" spans="2:10">
      <c r="B81" s="161">
        <v>45174</v>
      </c>
      <c r="C81" s="195">
        <v>45177</v>
      </c>
      <c r="D81" s="161">
        <v>48714</v>
      </c>
      <c r="E81" s="125">
        <v>12500</v>
      </c>
      <c r="F81" s="126">
        <v>5.4219999999999997</v>
      </c>
      <c r="G81" s="126">
        <v>5.4219999999999997</v>
      </c>
      <c r="H81" s="125">
        <v>0</v>
      </c>
      <c r="I81" s="125">
        <v>0</v>
      </c>
      <c r="J81" s="126">
        <v>0</v>
      </c>
    </row>
    <row r="82" spans="2:10">
      <c r="B82" s="161">
        <v>45188</v>
      </c>
      <c r="C82" s="195">
        <v>45189</v>
      </c>
      <c r="D82" s="161">
        <v>48714</v>
      </c>
      <c r="E82" s="125">
        <v>50000</v>
      </c>
      <c r="F82" s="126">
        <v>5.5025000000000004</v>
      </c>
      <c r="G82" s="126">
        <v>5.5025000000000004</v>
      </c>
      <c r="H82" s="125">
        <v>50000</v>
      </c>
      <c r="I82" s="125">
        <v>219053700.43000001</v>
      </c>
      <c r="J82" s="126">
        <v>100</v>
      </c>
    </row>
    <row r="83" spans="2:10">
      <c r="B83" s="161">
        <v>45188</v>
      </c>
      <c r="C83" s="195">
        <v>45190</v>
      </c>
      <c r="D83" s="162">
        <v>48714</v>
      </c>
      <c r="E83" s="125">
        <v>12500</v>
      </c>
      <c r="F83" s="126">
        <v>5.5025000000000004</v>
      </c>
      <c r="G83" s="126">
        <v>5.5025000000000004</v>
      </c>
      <c r="H83" s="125">
        <v>0</v>
      </c>
      <c r="I83" s="125">
        <v>0</v>
      </c>
      <c r="J83" s="126">
        <v>0</v>
      </c>
    </row>
    <row r="84" spans="2:10">
      <c r="B84" s="161" t="s">
        <v>30</v>
      </c>
      <c r="C84" s="163" t="s">
        <v>30</v>
      </c>
      <c r="D84" s="161" t="s">
        <v>30</v>
      </c>
      <c r="E84" s="125" t="s">
        <v>30</v>
      </c>
      <c r="F84" s="126" t="s">
        <v>30</v>
      </c>
      <c r="G84" s="126" t="s">
        <v>30</v>
      </c>
      <c r="H84" s="125" t="s">
        <v>30</v>
      </c>
      <c r="I84" s="125" t="s">
        <v>30</v>
      </c>
      <c r="J84" s="126" t="s">
        <v>30</v>
      </c>
    </row>
    <row r="85" spans="2:10">
      <c r="B85" s="187" t="s">
        <v>12</v>
      </c>
      <c r="C85" s="192" t="s">
        <v>30</v>
      </c>
      <c r="D85" s="201" t="s">
        <v>30</v>
      </c>
      <c r="E85" s="188">
        <v>4037500</v>
      </c>
      <c r="F85" s="189" t="s">
        <v>30</v>
      </c>
      <c r="G85" s="189" t="s">
        <v>30</v>
      </c>
      <c r="H85" s="188">
        <v>3475289</v>
      </c>
      <c r="I85" s="188">
        <v>3371265982.8800001</v>
      </c>
      <c r="J85" s="189">
        <v>86.0752693498452</v>
      </c>
    </row>
    <row r="86" spans="2:10">
      <c r="B86" s="193" t="s">
        <v>30</v>
      </c>
      <c r="C86" s="194" t="s">
        <v>30</v>
      </c>
      <c r="D86" s="193">
        <v>47119</v>
      </c>
      <c r="E86" s="190">
        <v>2175000</v>
      </c>
      <c r="F86" s="191">
        <v>10.91465902570503</v>
      </c>
      <c r="G86" s="191">
        <v>10.920816029986925</v>
      </c>
      <c r="H86" s="190">
        <v>1884531</v>
      </c>
      <c r="I86" s="190">
        <v>1857381022.0200002</v>
      </c>
      <c r="J86" s="191">
        <v>86.645103448275862</v>
      </c>
    </row>
    <row r="87" spans="2:10">
      <c r="B87" s="161">
        <v>45169</v>
      </c>
      <c r="C87" s="195">
        <v>45170</v>
      </c>
      <c r="D87" s="161">
        <v>47119</v>
      </c>
      <c r="E87" s="125">
        <v>500000</v>
      </c>
      <c r="F87" s="126">
        <v>10.8843</v>
      </c>
      <c r="G87" s="126">
        <v>10.899900000000001</v>
      </c>
      <c r="H87" s="125">
        <v>500000</v>
      </c>
      <c r="I87" s="125">
        <v>492181262.91000003</v>
      </c>
      <c r="J87" s="126">
        <v>100</v>
      </c>
    </row>
    <row r="88" spans="2:10">
      <c r="B88" s="161">
        <v>45169</v>
      </c>
      <c r="C88" s="195">
        <v>45173</v>
      </c>
      <c r="D88" s="161">
        <v>47119</v>
      </c>
      <c r="E88" s="125">
        <v>125000</v>
      </c>
      <c r="F88" s="126">
        <v>10.8843</v>
      </c>
      <c r="G88" s="126">
        <v>10.8843</v>
      </c>
      <c r="H88" s="125">
        <v>96033</v>
      </c>
      <c r="I88" s="125">
        <v>94570238.25</v>
      </c>
      <c r="J88" s="126">
        <v>76.826399999999992</v>
      </c>
    </row>
    <row r="89" spans="2:10">
      <c r="B89" s="161">
        <v>45175</v>
      </c>
      <c r="C89" s="195">
        <v>45177</v>
      </c>
      <c r="D89" s="161">
        <v>47119</v>
      </c>
      <c r="E89" s="125">
        <v>300000</v>
      </c>
      <c r="F89" s="126">
        <v>11.0242</v>
      </c>
      <c r="G89" s="126">
        <v>11.0298</v>
      </c>
      <c r="H89" s="125">
        <v>300000</v>
      </c>
      <c r="I89" s="125">
        <v>294247299.12</v>
      </c>
      <c r="J89" s="126">
        <v>100</v>
      </c>
    </row>
    <row r="90" spans="2:10">
      <c r="B90" s="161">
        <v>45175</v>
      </c>
      <c r="C90" s="195">
        <v>45180</v>
      </c>
      <c r="D90" s="161">
        <v>47119</v>
      </c>
      <c r="E90" s="125">
        <v>75000</v>
      </c>
      <c r="F90" s="126">
        <v>11.0242</v>
      </c>
      <c r="G90" s="126">
        <v>11.0242</v>
      </c>
      <c r="H90" s="125">
        <v>58999</v>
      </c>
      <c r="I90" s="125">
        <v>57891717.560000002</v>
      </c>
      <c r="J90" s="126">
        <v>78.665333333333336</v>
      </c>
    </row>
    <row r="91" spans="2:10">
      <c r="B91" s="161">
        <v>45183</v>
      </c>
      <c r="C91" s="195">
        <v>45184</v>
      </c>
      <c r="D91" s="161">
        <v>47119</v>
      </c>
      <c r="E91" s="125">
        <v>750000</v>
      </c>
      <c r="F91" s="126">
        <v>10.831300000000001</v>
      </c>
      <c r="G91" s="126">
        <v>10.834</v>
      </c>
      <c r="H91" s="125">
        <v>750000</v>
      </c>
      <c r="I91" s="125">
        <v>742469743</v>
      </c>
      <c r="J91" s="126">
        <v>100</v>
      </c>
    </row>
    <row r="92" spans="2:10">
      <c r="B92" s="161">
        <v>45183</v>
      </c>
      <c r="C92" s="195">
        <v>45187</v>
      </c>
      <c r="D92" s="161">
        <v>47119</v>
      </c>
      <c r="E92" s="125">
        <v>187500</v>
      </c>
      <c r="F92" s="126">
        <v>10.831300000000001</v>
      </c>
      <c r="G92" s="126">
        <v>10.831300000000001</v>
      </c>
      <c r="H92" s="125">
        <v>0</v>
      </c>
      <c r="I92" s="125">
        <v>0</v>
      </c>
      <c r="J92" s="126">
        <v>0</v>
      </c>
    </row>
    <row r="93" spans="2:10">
      <c r="B93" s="161">
        <v>45190</v>
      </c>
      <c r="C93" s="195">
        <v>45191</v>
      </c>
      <c r="D93" s="161">
        <v>47119</v>
      </c>
      <c r="E93" s="125">
        <v>150000</v>
      </c>
      <c r="F93" s="126">
        <v>11.0999</v>
      </c>
      <c r="G93" s="126">
        <v>11.1</v>
      </c>
      <c r="H93" s="125">
        <v>150000</v>
      </c>
      <c r="I93" s="125">
        <v>147321292.19999999</v>
      </c>
      <c r="J93" s="126">
        <v>100</v>
      </c>
    </row>
    <row r="94" spans="2:10">
      <c r="B94" s="161">
        <v>45190</v>
      </c>
      <c r="C94" s="195">
        <v>45194</v>
      </c>
      <c r="D94" s="161">
        <v>47119</v>
      </c>
      <c r="E94" s="125">
        <v>37500</v>
      </c>
      <c r="F94" s="126">
        <v>11.0999</v>
      </c>
      <c r="G94" s="126">
        <v>11.0999</v>
      </c>
      <c r="H94" s="125">
        <v>10749</v>
      </c>
      <c r="I94" s="125">
        <v>10561490.199999999</v>
      </c>
      <c r="J94" s="126">
        <v>28.664000000000001</v>
      </c>
    </row>
    <row r="95" spans="2:10">
      <c r="B95" s="161">
        <v>45197</v>
      </c>
      <c r="C95" s="195">
        <v>45198</v>
      </c>
      <c r="D95" s="162">
        <v>47119</v>
      </c>
      <c r="E95" s="125">
        <v>50000</v>
      </c>
      <c r="F95" s="126">
        <v>11.569900000000001</v>
      </c>
      <c r="G95" s="126">
        <v>11.5749</v>
      </c>
      <c r="H95" s="125">
        <v>18750</v>
      </c>
      <c r="I95" s="125">
        <v>18137978.780000001</v>
      </c>
      <c r="J95" s="126">
        <v>37.5</v>
      </c>
    </row>
    <row r="96" spans="2:10">
      <c r="B96" s="161" t="s">
        <v>30</v>
      </c>
      <c r="C96" s="163" t="s">
        <v>30</v>
      </c>
      <c r="D96" s="161" t="s">
        <v>30</v>
      </c>
      <c r="E96" s="125" t="s">
        <v>30</v>
      </c>
      <c r="F96" s="126" t="s">
        <v>30</v>
      </c>
      <c r="G96" s="126" t="s">
        <v>30</v>
      </c>
      <c r="H96" s="125" t="s">
        <v>30</v>
      </c>
      <c r="I96" s="125" t="s">
        <v>30</v>
      </c>
      <c r="J96" s="126" t="s">
        <v>30</v>
      </c>
    </row>
    <row r="97" spans="2:10">
      <c r="B97" s="193" t="s">
        <v>30</v>
      </c>
      <c r="C97" s="194" t="s">
        <v>30</v>
      </c>
      <c r="D97" s="193">
        <v>48580</v>
      </c>
      <c r="E97" s="190">
        <v>1862500</v>
      </c>
      <c r="F97" s="191">
        <v>11.247625324825592</v>
      </c>
      <c r="G97" s="191">
        <v>11.251794047858697</v>
      </c>
      <c r="H97" s="190">
        <v>1590758</v>
      </c>
      <c r="I97" s="190">
        <v>1513884960.8600001</v>
      </c>
      <c r="J97" s="191">
        <v>85.409825503355705</v>
      </c>
    </row>
    <row r="98" spans="2:10">
      <c r="B98" s="161">
        <v>45169</v>
      </c>
      <c r="C98" s="161">
        <v>45170</v>
      </c>
      <c r="D98" s="161">
        <v>48580</v>
      </c>
      <c r="E98" s="125">
        <v>500000</v>
      </c>
      <c r="F98" s="126">
        <v>11.1532</v>
      </c>
      <c r="G98" s="126">
        <v>11.157</v>
      </c>
      <c r="H98" s="125">
        <v>500000</v>
      </c>
      <c r="I98" s="125">
        <v>477379112.80000001</v>
      </c>
      <c r="J98" s="126">
        <v>100</v>
      </c>
    </row>
    <row r="99" spans="2:10">
      <c r="B99" s="161">
        <v>45169</v>
      </c>
      <c r="C99" s="161">
        <v>45173</v>
      </c>
      <c r="D99" s="161">
        <v>48580</v>
      </c>
      <c r="E99" s="125">
        <v>125000</v>
      </c>
      <c r="F99" s="126">
        <v>11.1532</v>
      </c>
      <c r="G99" s="126">
        <v>11.1532</v>
      </c>
      <c r="H99" s="125">
        <v>79008</v>
      </c>
      <c r="I99" s="125">
        <v>75465589.700000003</v>
      </c>
      <c r="J99" s="126">
        <v>63.206399999999995</v>
      </c>
    </row>
    <row r="100" spans="2:10">
      <c r="B100" s="161">
        <v>45175</v>
      </c>
      <c r="C100" s="161">
        <v>45177</v>
      </c>
      <c r="D100" s="161">
        <v>48580</v>
      </c>
      <c r="E100" s="125">
        <v>500000</v>
      </c>
      <c r="F100" s="126">
        <v>11.331300000000001</v>
      </c>
      <c r="G100" s="126">
        <v>11.337899999999999</v>
      </c>
      <c r="H100" s="125">
        <v>500000</v>
      </c>
      <c r="I100" s="125">
        <v>473552414.25</v>
      </c>
      <c r="J100" s="126">
        <v>100</v>
      </c>
    </row>
    <row r="101" spans="2:10">
      <c r="B101" s="161">
        <v>45175</v>
      </c>
      <c r="C101" s="161">
        <v>45180</v>
      </c>
      <c r="D101" s="161">
        <v>48580</v>
      </c>
      <c r="E101" s="125">
        <v>125000</v>
      </c>
      <c r="F101" s="126">
        <v>11.331300000000001</v>
      </c>
      <c r="G101" s="126">
        <v>11.331300000000001</v>
      </c>
      <c r="H101" s="125">
        <v>52000</v>
      </c>
      <c r="I101" s="125">
        <v>49270691.329999998</v>
      </c>
      <c r="J101" s="126">
        <v>41.6</v>
      </c>
    </row>
    <row r="102" spans="2:10">
      <c r="B102" s="161">
        <v>45183</v>
      </c>
      <c r="C102" s="161">
        <v>45184</v>
      </c>
      <c r="D102" s="161">
        <v>48580</v>
      </c>
      <c r="E102" s="125">
        <v>300000</v>
      </c>
      <c r="F102" s="126">
        <v>11.1821</v>
      </c>
      <c r="G102" s="126">
        <v>11.184900000000001</v>
      </c>
      <c r="H102" s="125">
        <v>300000</v>
      </c>
      <c r="I102" s="125">
        <v>287058924.39999998</v>
      </c>
      <c r="J102" s="126">
        <v>100</v>
      </c>
    </row>
    <row r="103" spans="2:10">
      <c r="B103" s="161">
        <v>45183</v>
      </c>
      <c r="C103" s="161">
        <v>45187</v>
      </c>
      <c r="D103" s="161">
        <v>48580</v>
      </c>
      <c r="E103" s="125">
        <v>75000</v>
      </c>
      <c r="F103" s="126">
        <v>11.1821</v>
      </c>
      <c r="G103" s="126">
        <v>11.1821</v>
      </c>
      <c r="H103" s="125">
        <v>0</v>
      </c>
      <c r="I103" s="125">
        <v>0</v>
      </c>
      <c r="J103" s="126">
        <v>0</v>
      </c>
    </row>
    <row r="104" spans="2:10">
      <c r="B104" s="161">
        <v>45190</v>
      </c>
      <c r="C104" s="161">
        <v>45191</v>
      </c>
      <c r="D104" s="161">
        <v>48580</v>
      </c>
      <c r="E104" s="125">
        <v>150000</v>
      </c>
      <c r="F104" s="126">
        <v>11.428000000000001</v>
      </c>
      <c r="G104" s="126">
        <v>11.432</v>
      </c>
      <c r="H104" s="125">
        <v>150000</v>
      </c>
      <c r="I104" s="125">
        <v>141928888.69999999</v>
      </c>
      <c r="J104" s="126">
        <v>100</v>
      </c>
    </row>
    <row r="105" spans="2:10">
      <c r="B105" s="161">
        <v>45190</v>
      </c>
      <c r="C105" s="161">
        <v>45194</v>
      </c>
      <c r="D105" s="161">
        <v>48580</v>
      </c>
      <c r="E105" s="125">
        <v>37500</v>
      </c>
      <c r="F105" s="126">
        <v>11.428000000000001</v>
      </c>
      <c r="G105" s="126">
        <v>11.428000000000001</v>
      </c>
      <c r="H105" s="125">
        <v>9750</v>
      </c>
      <c r="I105" s="125">
        <v>9229339.6799999997</v>
      </c>
      <c r="J105" s="126">
        <v>26</v>
      </c>
    </row>
    <row r="106" spans="2:10">
      <c r="B106" s="161">
        <v>45197</v>
      </c>
      <c r="C106" s="161">
        <v>45198</v>
      </c>
      <c r="D106" s="162">
        <v>48580</v>
      </c>
      <c r="E106" s="125">
        <v>50000</v>
      </c>
      <c r="F106" s="126">
        <v>0</v>
      </c>
      <c r="G106" s="126">
        <v>0</v>
      </c>
      <c r="H106" s="125">
        <v>0</v>
      </c>
      <c r="I106" s="125">
        <v>0</v>
      </c>
      <c r="J106" s="126">
        <v>0</v>
      </c>
    </row>
    <row r="107" spans="2:10">
      <c r="B107" s="161" t="s">
        <v>30</v>
      </c>
      <c r="C107" s="161" t="s">
        <v>30</v>
      </c>
      <c r="D107" s="161" t="s">
        <v>30</v>
      </c>
      <c r="E107" s="125" t="s">
        <v>30</v>
      </c>
      <c r="F107" s="126" t="s">
        <v>30</v>
      </c>
      <c r="G107" s="126" t="s">
        <v>30</v>
      </c>
      <c r="H107" s="125" t="s">
        <v>30</v>
      </c>
      <c r="I107" s="125" t="s">
        <v>30</v>
      </c>
      <c r="J107" s="126" t="s">
        <v>30</v>
      </c>
    </row>
    <row r="108" spans="2:10">
      <c r="B108" s="145" t="s">
        <v>31</v>
      </c>
      <c r="C108" s="168" t="s">
        <v>30</v>
      </c>
      <c r="D108" s="203" t="s">
        <v>30</v>
      </c>
      <c r="E108" s="142">
        <v>46975000</v>
      </c>
      <c r="F108" s="142"/>
      <c r="G108" s="142"/>
      <c r="H108" s="142">
        <v>35958116</v>
      </c>
      <c r="I108" s="142">
        <v>76425457437.989975</v>
      </c>
      <c r="J108" s="142">
        <v>76.547346460883446</v>
      </c>
    </row>
    <row r="109" spans="2:10">
      <c r="B109" s="196"/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45"/>
  <dimension ref="B1:J106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7109375" style="83" bestFit="1" customWidth="1"/>
    <col min="5" max="5" width="14" style="82" bestFit="1" customWidth="1"/>
    <col min="6" max="6" width="12.28515625" style="82" bestFit="1" customWidth="1"/>
    <col min="7" max="7" width="14" style="82" bestFit="1" customWidth="1"/>
    <col min="8" max="8" width="13.85546875" style="82" bestFit="1" customWidth="1"/>
    <col min="9" max="9" width="17.85546875" style="82" bestFit="1" customWidth="1"/>
    <col min="10" max="10" width="18" style="82" bestFit="1" customWidth="1"/>
    <col min="11" max="16384" width="9.140625" style="82"/>
  </cols>
  <sheetData>
    <row r="1" spans="2:10">
      <c r="B1" s="81" t="s">
        <v>59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87" t="s">
        <v>9</v>
      </c>
      <c r="C5" s="192" t="s">
        <v>30</v>
      </c>
      <c r="D5" s="201" t="s">
        <v>30</v>
      </c>
      <c r="E5" s="188">
        <v>4775000</v>
      </c>
      <c r="F5" s="189" t="s">
        <v>30</v>
      </c>
      <c r="G5" s="206" t="s">
        <v>30</v>
      </c>
      <c r="H5" s="188">
        <v>3500487</v>
      </c>
      <c r="I5" s="188">
        <v>48380997900.80999</v>
      </c>
      <c r="J5" s="189">
        <v>73.308628272251312</v>
      </c>
    </row>
    <row r="6" spans="2:10">
      <c r="B6" s="193" t="s">
        <v>30</v>
      </c>
      <c r="C6" s="194" t="s">
        <v>30</v>
      </c>
      <c r="D6" s="193">
        <v>46266</v>
      </c>
      <c r="E6" s="190">
        <v>1337500</v>
      </c>
      <c r="F6" s="191">
        <v>6.0729926632352042E-2</v>
      </c>
      <c r="G6" s="191">
        <v>6.0729926632352042E-2</v>
      </c>
      <c r="H6" s="190">
        <v>633151</v>
      </c>
      <c r="I6" s="190">
        <v>8797977540.9300003</v>
      </c>
      <c r="J6" s="191">
        <v>47.338392523364483</v>
      </c>
    </row>
    <row r="7" spans="2:10">
      <c r="B7" s="161">
        <v>45202</v>
      </c>
      <c r="C7" s="195">
        <v>45203</v>
      </c>
      <c r="D7" s="161">
        <v>46266</v>
      </c>
      <c r="E7" s="125">
        <v>625000</v>
      </c>
      <c r="F7" s="126">
        <v>6.2E-2</v>
      </c>
      <c r="G7" s="126">
        <v>6.2E-2</v>
      </c>
      <c r="H7" s="125">
        <v>300266</v>
      </c>
      <c r="I7" s="125">
        <v>4164821771.23</v>
      </c>
      <c r="J7" s="126">
        <v>48.042560000000002</v>
      </c>
    </row>
    <row r="8" spans="2:10">
      <c r="B8" s="161">
        <v>45209</v>
      </c>
      <c r="C8" s="195">
        <v>45210</v>
      </c>
      <c r="D8" s="161">
        <v>46266</v>
      </c>
      <c r="E8" s="125">
        <v>375000</v>
      </c>
      <c r="F8" s="126">
        <v>5.7499999999999996E-2</v>
      </c>
      <c r="G8" s="126">
        <v>5.7499999999999996E-2</v>
      </c>
      <c r="H8" s="125">
        <v>255885</v>
      </c>
      <c r="I8" s="125">
        <v>3558141991.9500003</v>
      </c>
      <c r="J8" s="126">
        <v>68.23599999999999</v>
      </c>
    </row>
    <row r="9" spans="2:10">
      <c r="B9" s="161">
        <v>45216</v>
      </c>
      <c r="C9" s="195">
        <v>45217</v>
      </c>
      <c r="D9" s="161">
        <v>46266</v>
      </c>
      <c r="E9" s="125">
        <v>150000</v>
      </c>
      <c r="F9" s="126">
        <v>0</v>
      </c>
      <c r="G9" s="126">
        <v>0</v>
      </c>
      <c r="H9" s="125">
        <v>0</v>
      </c>
      <c r="I9" s="125">
        <v>0</v>
      </c>
      <c r="J9" s="126">
        <v>0</v>
      </c>
    </row>
    <row r="10" spans="2:10">
      <c r="B10" s="161">
        <v>45223</v>
      </c>
      <c r="C10" s="195">
        <v>45224</v>
      </c>
      <c r="D10" s="162">
        <v>46266</v>
      </c>
      <c r="E10" s="125">
        <v>187500</v>
      </c>
      <c r="F10" s="126">
        <v>6.6500000000000004E-2</v>
      </c>
      <c r="G10" s="126">
        <v>6.6500000000000004E-2</v>
      </c>
      <c r="H10" s="125">
        <v>77000</v>
      </c>
      <c r="I10" s="125">
        <v>1075013777.75</v>
      </c>
      <c r="J10" s="126">
        <v>41.06666666666667</v>
      </c>
    </row>
    <row r="11" spans="2:10">
      <c r="B11" s="161" t="s">
        <v>30</v>
      </c>
      <c r="C11" s="163" t="s">
        <v>30</v>
      </c>
      <c r="D11" s="161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 t="s">
        <v>30</v>
      </c>
    </row>
    <row r="12" spans="2:10">
      <c r="B12" s="193" t="s">
        <v>30</v>
      </c>
      <c r="C12" s="194" t="s">
        <v>30</v>
      </c>
      <c r="D12" s="193">
        <v>47362</v>
      </c>
      <c r="E12" s="190">
        <v>3437500</v>
      </c>
      <c r="F12" s="191">
        <v>0.16648901557427229</v>
      </c>
      <c r="G12" s="191">
        <v>0.16648901557427229</v>
      </c>
      <c r="H12" s="190">
        <v>2867336</v>
      </c>
      <c r="I12" s="190">
        <v>39583020359.87999</v>
      </c>
      <c r="J12" s="191">
        <v>83.413410909090913</v>
      </c>
    </row>
    <row r="13" spans="2:10">
      <c r="B13" s="161">
        <v>45202</v>
      </c>
      <c r="C13" s="195">
        <v>45203</v>
      </c>
      <c r="D13" s="161">
        <v>47362</v>
      </c>
      <c r="E13" s="125">
        <v>937500</v>
      </c>
      <c r="F13" s="126">
        <v>0.1615</v>
      </c>
      <c r="G13" s="126">
        <v>0.1615</v>
      </c>
      <c r="H13" s="125">
        <v>785758</v>
      </c>
      <c r="I13" s="125">
        <v>10815108952.449999</v>
      </c>
      <c r="J13" s="126">
        <v>83.814186666666671</v>
      </c>
    </row>
    <row r="14" spans="2:10">
      <c r="B14" s="161">
        <v>45209</v>
      </c>
      <c r="C14" s="195">
        <v>45210</v>
      </c>
      <c r="D14" s="161">
        <v>47362</v>
      </c>
      <c r="E14" s="125">
        <v>937500</v>
      </c>
      <c r="F14" s="126">
        <v>0.16400000000000001</v>
      </c>
      <c r="G14" s="126">
        <v>0.16400000000000001</v>
      </c>
      <c r="H14" s="125">
        <v>750000</v>
      </c>
      <c r="I14" s="125">
        <v>10346184332.959999</v>
      </c>
      <c r="J14" s="126">
        <v>80</v>
      </c>
    </row>
    <row r="15" spans="2:10">
      <c r="B15" s="161">
        <v>45216</v>
      </c>
      <c r="C15" s="195">
        <v>45217</v>
      </c>
      <c r="D15" s="161">
        <v>47362</v>
      </c>
      <c r="E15" s="125">
        <v>625000</v>
      </c>
      <c r="F15" s="126">
        <v>0.17199999999999999</v>
      </c>
      <c r="G15" s="126">
        <v>0.17199999999999999</v>
      </c>
      <c r="H15" s="125">
        <v>581578</v>
      </c>
      <c r="I15" s="125">
        <v>8034446092.4899998</v>
      </c>
      <c r="J15" s="126">
        <v>93.052480000000003</v>
      </c>
    </row>
    <row r="16" spans="2:10">
      <c r="B16" s="161">
        <v>45223</v>
      </c>
      <c r="C16" s="195">
        <v>45224</v>
      </c>
      <c r="D16" s="162">
        <v>47362</v>
      </c>
      <c r="E16" s="125">
        <v>937500</v>
      </c>
      <c r="F16" s="126">
        <v>0.1699</v>
      </c>
      <c r="G16" s="126">
        <v>0.1699</v>
      </c>
      <c r="H16" s="125">
        <v>750000</v>
      </c>
      <c r="I16" s="125">
        <v>10387280981.98</v>
      </c>
      <c r="J16" s="126">
        <v>80</v>
      </c>
    </row>
    <row r="17" spans="2:10">
      <c r="B17" s="161" t="s">
        <v>30</v>
      </c>
      <c r="C17" s="163" t="s">
        <v>30</v>
      </c>
      <c r="D17" s="161" t="s">
        <v>30</v>
      </c>
      <c r="E17" s="125" t="s">
        <v>30</v>
      </c>
      <c r="F17" s="126" t="s">
        <v>30</v>
      </c>
      <c r="G17" s="126" t="s">
        <v>30</v>
      </c>
      <c r="H17" s="125" t="s">
        <v>30</v>
      </c>
      <c r="I17" s="125" t="s">
        <v>30</v>
      </c>
      <c r="J17" s="126" t="s">
        <v>30</v>
      </c>
    </row>
    <row r="18" spans="2:10">
      <c r="B18" s="187" t="s">
        <v>10</v>
      </c>
      <c r="C18" s="192" t="s">
        <v>30</v>
      </c>
      <c r="D18" s="201" t="s">
        <v>30</v>
      </c>
      <c r="E18" s="188">
        <v>15850000</v>
      </c>
      <c r="F18" s="189" t="s">
        <v>30</v>
      </c>
      <c r="G18" s="189" t="s">
        <v>30</v>
      </c>
      <c r="H18" s="188">
        <v>11885318</v>
      </c>
      <c r="I18" s="188">
        <v>9062471687.2900009</v>
      </c>
      <c r="J18" s="189">
        <v>74.986233438485812</v>
      </c>
    </row>
    <row r="19" spans="2:10">
      <c r="B19" s="193" t="s">
        <v>30</v>
      </c>
      <c r="C19" s="194" t="s">
        <v>30</v>
      </c>
      <c r="D19" s="193">
        <v>45383</v>
      </c>
      <c r="E19" s="190">
        <v>687500</v>
      </c>
      <c r="F19" s="191">
        <v>11.710844347640121</v>
      </c>
      <c r="G19" s="191">
        <v>11.712367939168917</v>
      </c>
      <c r="H19" s="190">
        <v>250000</v>
      </c>
      <c r="I19" s="190">
        <v>237742698.88999999</v>
      </c>
      <c r="J19" s="191">
        <v>36.363636363636367</v>
      </c>
    </row>
    <row r="20" spans="2:10">
      <c r="B20" s="161">
        <v>45204</v>
      </c>
      <c r="C20" s="195">
        <v>45205</v>
      </c>
      <c r="D20" s="161">
        <v>45383</v>
      </c>
      <c r="E20" s="125">
        <v>150000</v>
      </c>
      <c r="F20" s="126">
        <v>11.709</v>
      </c>
      <c r="G20" s="126">
        <v>11.709</v>
      </c>
      <c r="H20" s="125">
        <v>150000</v>
      </c>
      <c r="I20" s="125">
        <v>142420919.40000001</v>
      </c>
      <c r="J20" s="126">
        <v>100</v>
      </c>
    </row>
    <row r="21" spans="2:10">
      <c r="B21" s="161">
        <v>45204</v>
      </c>
      <c r="C21" s="195">
        <v>45208</v>
      </c>
      <c r="D21" s="161">
        <v>45383</v>
      </c>
      <c r="E21" s="125">
        <v>37500</v>
      </c>
      <c r="F21" s="126">
        <v>11.709</v>
      </c>
      <c r="G21" s="126">
        <v>11.709</v>
      </c>
      <c r="H21" s="125">
        <v>0</v>
      </c>
      <c r="I21" s="125">
        <v>0</v>
      </c>
      <c r="J21" s="126">
        <v>0</v>
      </c>
    </row>
    <row r="22" spans="2:10">
      <c r="B22" s="161">
        <v>45218</v>
      </c>
      <c r="C22" s="195">
        <v>45219</v>
      </c>
      <c r="D22" s="162">
        <v>45383</v>
      </c>
      <c r="E22" s="125">
        <v>500000</v>
      </c>
      <c r="F22" s="126">
        <v>11.7136</v>
      </c>
      <c r="G22" s="126">
        <v>11.7174</v>
      </c>
      <c r="H22" s="125">
        <v>100000</v>
      </c>
      <c r="I22" s="125">
        <v>95321779.489999995</v>
      </c>
      <c r="J22" s="126">
        <v>20</v>
      </c>
    </row>
    <row r="23" spans="2:10">
      <c r="B23" s="161" t="s">
        <v>30</v>
      </c>
      <c r="C23" s="163" t="s">
        <v>30</v>
      </c>
      <c r="D23" s="161" t="s">
        <v>30</v>
      </c>
      <c r="E23" s="125" t="s">
        <v>30</v>
      </c>
      <c r="F23" s="126" t="s">
        <v>30</v>
      </c>
      <c r="G23" s="126" t="s">
        <v>30</v>
      </c>
      <c r="H23" s="125" t="s">
        <v>30</v>
      </c>
      <c r="I23" s="125" t="s">
        <v>30</v>
      </c>
      <c r="J23" s="126" t="s">
        <v>30</v>
      </c>
    </row>
    <row r="24" spans="2:10">
      <c r="B24" s="193" t="s">
        <v>30</v>
      </c>
      <c r="C24" s="194" t="s">
        <v>30</v>
      </c>
      <c r="D24" s="193">
        <v>45566</v>
      </c>
      <c r="E24" s="190">
        <v>2262500</v>
      </c>
      <c r="F24" s="191">
        <v>10.98645302786508</v>
      </c>
      <c r="G24" s="191">
        <v>10.993223580076375</v>
      </c>
      <c r="H24" s="190">
        <v>1105000</v>
      </c>
      <c r="I24" s="190">
        <v>1003063664.04</v>
      </c>
      <c r="J24" s="191">
        <v>48.839779005524861</v>
      </c>
    </row>
    <row r="25" spans="2:10">
      <c r="B25" s="161">
        <v>45197</v>
      </c>
      <c r="C25" s="195">
        <v>45201</v>
      </c>
      <c r="D25" s="161">
        <v>45566</v>
      </c>
      <c r="E25" s="125">
        <v>12500</v>
      </c>
      <c r="F25" s="126">
        <v>11.0936</v>
      </c>
      <c r="G25" s="126">
        <v>11.0936</v>
      </c>
      <c r="H25" s="125">
        <v>5000</v>
      </c>
      <c r="I25" s="125">
        <v>4502588.5999999996</v>
      </c>
      <c r="J25" s="126">
        <v>40</v>
      </c>
    </row>
    <row r="26" spans="2:10">
      <c r="B26" s="161">
        <v>45210</v>
      </c>
      <c r="C26" s="195">
        <v>45212</v>
      </c>
      <c r="D26" s="161">
        <v>45566</v>
      </c>
      <c r="E26" s="125">
        <v>1000000</v>
      </c>
      <c r="F26" s="126">
        <v>10.9686</v>
      </c>
      <c r="G26" s="126">
        <v>10.9724</v>
      </c>
      <c r="H26" s="125">
        <v>100000</v>
      </c>
      <c r="I26" s="125">
        <v>90451129.390000001</v>
      </c>
      <c r="J26" s="126">
        <v>10</v>
      </c>
    </row>
    <row r="27" spans="2:10">
      <c r="B27" s="161">
        <v>45225</v>
      </c>
      <c r="C27" s="195">
        <v>45226</v>
      </c>
      <c r="D27" s="161">
        <v>45566</v>
      </c>
      <c r="E27" s="125">
        <v>1000000</v>
      </c>
      <c r="F27" s="126">
        <v>10.9877</v>
      </c>
      <c r="G27" s="126">
        <v>10.9948</v>
      </c>
      <c r="H27" s="125">
        <v>1000000</v>
      </c>
      <c r="I27" s="125">
        <v>908109946.04999995</v>
      </c>
      <c r="J27" s="126">
        <v>100</v>
      </c>
    </row>
    <row r="28" spans="2:10">
      <c r="B28" s="161">
        <v>45225</v>
      </c>
      <c r="C28" s="195">
        <v>45229</v>
      </c>
      <c r="D28" s="162">
        <v>45566</v>
      </c>
      <c r="E28" s="125">
        <v>250000</v>
      </c>
      <c r="F28" s="126">
        <v>10.9877</v>
      </c>
      <c r="G28" s="126">
        <v>10.9877</v>
      </c>
      <c r="H28" s="125">
        <v>0</v>
      </c>
      <c r="I28" s="125">
        <v>0</v>
      </c>
      <c r="J28" s="126">
        <v>0</v>
      </c>
    </row>
    <row r="29" spans="2:10">
      <c r="B29" s="161" t="s">
        <v>30</v>
      </c>
      <c r="C29" s="163" t="s">
        <v>30</v>
      </c>
      <c r="D29" s="161" t="s">
        <v>30</v>
      </c>
      <c r="E29" s="125" t="s">
        <v>30</v>
      </c>
      <c r="F29" s="126" t="s">
        <v>30</v>
      </c>
      <c r="G29" s="126" t="s">
        <v>30</v>
      </c>
      <c r="H29" s="125" t="s">
        <v>30</v>
      </c>
      <c r="I29" s="125" t="s">
        <v>30</v>
      </c>
      <c r="J29" s="126" t="s">
        <v>30</v>
      </c>
    </row>
    <row r="30" spans="2:10">
      <c r="B30" s="193" t="s">
        <v>30</v>
      </c>
      <c r="C30" s="194" t="s">
        <v>30</v>
      </c>
      <c r="D30" s="193">
        <v>46569</v>
      </c>
      <c r="E30" s="190">
        <v>7075000</v>
      </c>
      <c r="F30" s="191">
        <v>11.100220824853483</v>
      </c>
      <c r="G30" s="191">
        <v>11.101183054695454</v>
      </c>
      <c r="H30" s="190">
        <v>5766659</v>
      </c>
      <c r="I30" s="190">
        <v>3914662473.48</v>
      </c>
      <c r="J30" s="191">
        <v>81.507547703180222</v>
      </c>
    </row>
    <row r="31" spans="2:10">
      <c r="B31" s="161">
        <v>45197</v>
      </c>
      <c r="C31" s="195">
        <v>45201</v>
      </c>
      <c r="D31" s="161">
        <v>46569</v>
      </c>
      <c r="E31" s="125">
        <v>12500</v>
      </c>
      <c r="F31" s="126">
        <v>11.3149</v>
      </c>
      <c r="G31" s="126">
        <v>11.3149</v>
      </c>
      <c r="H31" s="125">
        <v>5000</v>
      </c>
      <c r="I31" s="125">
        <v>3350688.6</v>
      </c>
      <c r="J31" s="126">
        <v>40</v>
      </c>
    </row>
    <row r="32" spans="2:10">
      <c r="B32" s="161">
        <v>45204</v>
      </c>
      <c r="C32" s="195">
        <v>45205</v>
      </c>
      <c r="D32" s="161">
        <v>46569</v>
      </c>
      <c r="E32" s="125">
        <v>150000</v>
      </c>
      <c r="F32" s="126">
        <v>11.3089</v>
      </c>
      <c r="G32" s="126">
        <v>11.309900000000001</v>
      </c>
      <c r="H32" s="125">
        <v>150000</v>
      </c>
      <c r="I32" s="125">
        <v>100711725.14</v>
      </c>
      <c r="J32" s="126">
        <v>100</v>
      </c>
    </row>
    <row r="33" spans="2:10">
      <c r="B33" s="161">
        <v>45204</v>
      </c>
      <c r="C33" s="195">
        <v>45208</v>
      </c>
      <c r="D33" s="161">
        <v>46569</v>
      </c>
      <c r="E33" s="125">
        <v>37500</v>
      </c>
      <c r="F33" s="126">
        <v>11.3089</v>
      </c>
      <c r="G33" s="126">
        <v>11.3089</v>
      </c>
      <c r="H33" s="125">
        <v>0</v>
      </c>
      <c r="I33" s="125">
        <v>0</v>
      </c>
      <c r="J33" s="126">
        <v>0</v>
      </c>
    </row>
    <row r="34" spans="2:10">
      <c r="B34" s="161">
        <v>45210</v>
      </c>
      <c r="C34" s="195">
        <v>45212</v>
      </c>
      <c r="D34" s="161">
        <v>46569</v>
      </c>
      <c r="E34" s="125">
        <v>2000000</v>
      </c>
      <c r="F34" s="126">
        <v>10.973800000000001</v>
      </c>
      <c r="G34" s="126">
        <v>10.976100000000001</v>
      </c>
      <c r="H34" s="125">
        <v>2000000</v>
      </c>
      <c r="I34" s="125">
        <v>1360208148.7</v>
      </c>
      <c r="J34" s="126">
        <v>100</v>
      </c>
    </row>
    <row r="35" spans="2:10">
      <c r="B35" s="161">
        <v>45210</v>
      </c>
      <c r="C35" s="195">
        <v>45215</v>
      </c>
      <c r="D35" s="161">
        <v>46569</v>
      </c>
      <c r="E35" s="125">
        <v>500000</v>
      </c>
      <c r="F35" s="126">
        <v>10.973800000000001</v>
      </c>
      <c r="G35" s="126">
        <v>10.973800000000001</v>
      </c>
      <c r="H35" s="125">
        <v>0</v>
      </c>
      <c r="I35" s="125">
        <v>0</v>
      </c>
      <c r="J35" s="126">
        <v>0</v>
      </c>
    </row>
    <row r="36" spans="2:10">
      <c r="B36" s="161">
        <v>45218</v>
      </c>
      <c r="C36" s="195">
        <v>45219</v>
      </c>
      <c r="D36" s="161">
        <v>46569</v>
      </c>
      <c r="E36" s="125">
        <v>500000</v>
      </c>
      <c r="F36" s="126">
        <v>11.3973</v>
      </c>
      <c r="G36" s="126">
        <v>11.398899999999999</v>
      </c>
      <c r="H36" s="125">
        <v>500000</v>
      </c>
      <c r="I36" s="125">
        <v>336009116.30000001</v>
      </c>
      <c r="J36" s="126">
        <v>100</v>
      </c>
    </row>
    <row r="37" spans="2:10">
      <c r="B37" s="161">
        <v>45218</v>
      </c>
      <c r="C37" s="195">
        <v>45222</v>
      </c>
      <c r="D37" s="161">
        <v>46569</v>
      </c>
      <c r="E37" s="125">
        <v>125000</v>
      </c>
      <c r="F37" s="126">
        <v>11.3973</v>
      </c>
      <c r="G37" s="126">
        <v>11.3973</v>
      </c>
      <c r="H37" s="125">
        <v>111659</v>
      </c>
      <c r="I37" s="125">
        <v>75069224.739999995</v>
      </c>
      <c r="J37" s="126">
        <v>89.327199999999991</v>
      </c>
    </row>
    <row r="38" spans="2:10">
      <c r="B38" s="161">
        <v>45225</v>
      </c>
      <c r="C38" s="195">
        <v>45226</v>
      </c>
      <c r="D38" s="161">
        <v>46569</v>
      </c>
      <c r="E38" s="125">
        <v>3000000</v>
      </c>
      <c r="F38" s="126">
        <v>11.114000000000001</v>
      </c>
      <c r="G38" s="126">
        <v>11.114000000000001</v>
      </c>
      <c r="H38" s="125">
        <v>3000000</v>
      </c>
      <c r="I38" s="125">
        <v>2039313570</v>
      </c>
      <c r="J38" s="126">
        <v>100</v>
      </c>
    </row>
    <row r="39" spans="2:10">
      <c r="B39" s="161">
        <v>45225</v>
      </c>
      <c r="C39" s="195">
        <v>45229</v>
      </c>
      <c r="D39" s="162">
        <v>46569</v>
      </c>
      <c r="E39" s="125">
        <v>750000</v>
      </c>
      <c r="F39" s="126">
        <v>11.114000000000001</v>
      </c>
      <c r="G39" s="126">
        <v>11.114000000000001</v>
      </c>
      <c r="H39" s="125">
        <v>0</v>
      </c>
      <c r="I39" s="125">
        <v>0</v>
      </c>
      <c r="J39" s="126">
        <v>0</v>
      </c>
    </row>
    <row r="40" spans="2:10">
      <c r="B40" s="161" t="s">
        <v>30</v>
      </c>
      <c r="C40" s="163" t="s">
        <v>30</v>
      </c>
      <c r="D40" s="161" t="s">
        <v>30</v>
      </c>
      <c r="E40" s="125" t="s">
        <v>30</v>
      </c>
      <c r="F40" s="126" t="s">
        <v>30</v>
      </c>
      <c r="G40" s="126" t="s">
        <v>30</v>
      </c>
      <c r="H40" s="125" t="s">
        <v>30</v>
      </c>
      <c r="I40" s="125" t="s">
        <v>30</v>
      </c>
      <c r="J40" s="126" t="s">
        <v>30</v>
      </c>
    </row>
    <row r="41" spans="2:10">
      <c r="B41" s="193" t="s">
        <v>30</v>
      </c>
      <c r="C41" s="194" t="s">
        <v>30</v>
      </c>
      <c r="D41" s="193">
        <v>45931</v>
      </c>
      <c r="E41" s="190">
        <v>5825000</v>
      </c>
      <c r="F41" s="191">
        <v>10.727281719451058</v>
      </c>
      <c r="G41" s="191">
        <v>10.729225170161522</v>
      </c>
      <c r="H41" s="190">
        <v>4763659</v>
      </c>
      <c r="I41" s="190">
        <v>3907002850.8800001</v>
      </c>
      <c r="J41" s="191">
        <v>81.779553648068671</v>
      </c>
    </row>
    <row r="42" spans="2:10">
      <c r="B42" s="161">
        <v>45197</v>
      </c>
      <c r="C42" s="195">
        <v>45201</v>
      </c>
      <c r="D42" s="161">
        <v>45931</v>
      </c>
      <c r="E42" s="125">
        <v>12500</v>
      </c>
      <c r="F42" s="126">
        <v>10.8582</v>
      </c>
      <c r="G42" s="126">
        <v>10.8582</v>
      </c>
      <c r="H42" s="125">
        <v>8000</v>
      </c>
      <c r="I42" s="125">
        <v>6512263.8799999999</v>
      </c>
      <c r="J42" s="126">
        <v>64</v>
      </c>
    </row>
    <row r="43" spans="2:10">
      <c r="B43" s="161">
        <v>45204</v>
      </c>
      <c r="C43" s="195">
        <v>45205</v>
      </c>
      <c r="D43" s="161">
        <v>45931</v>
      </c>
      <c r="E43" s="125">
        <v>150000</v>
      </c>
      <c r="F43" s="126">
        <v>10.849600000000001</v>
      </c>
      <c r="G43" s="126">
        <v>10.849600000000001</v>
      </c>
      <c r="H43" s="125">
        <v>150000</v>
      </c>
      <c r="I43" s="125">
        <v>122323500</v>
      </c>
      <c r="J43" s="126">
        <v>100</v>
      </c>
    </row>
    <row r="44" spans="2:10">
      <c r="B44" s="161">
        <v>45204</v>
      </c>
      <c r="C44" s="195">
        <v>45208</v>
      </c>
      <c r="D44" s="161">
        <v>45931</v>
      </c>
      <c r="E44" s="125">
        <v>37500</v>
      </c>
      <c r="F44" s="126">
        <v>10.849600000000001</v>
      </c>
      <c r="G44" s="126">
        <v>10.849600000000001</v>
      </c>
      <c r="H44" s="125">
        <v>0</v>
      </c>
      <c r="I44" s="125">
        <v>0</v>
      </c>
      <c r="J44" s="126">
        <v>0</v>
      </c>
    </row>
    <row r="45" spans="2:10">
      <c r="B45" s="161">
        <v>45210</v>
      </c>
      <c r="C45" s="195">
        <v>45212</v>
      </c>
      <c r="D45" s="161">
        <v>45931</v>
      </c>
      <c r="E45" s="125">
        <v>2000000</v>
      </c>
      <c r="F45" s="126">
        <v>10.61</v>
      </c>
      <c r="G45" s="126">
        <v>10.612399999999999</v>
      </c>
      <c r="H45" s="125">
        <v>2000000</v>
      </c>
      <c r="I45" s="125">
        <v>1640609406.9100001</v>
      </c>
      <c r="J45" s="126">
        <v>100</v>
      </c>
    </row>
    <row r="46" spans="2:10">
      <c r="B46" s="161">
        <v>45210</v>
      </c>
      <c r="C46" s="195">
        <v>45215</v>
      </c>
      <c r="D46" s="161">
        <v>45931</v>
      </c>
      <c r="E46" s="125">
        <v>500000</v>
      </c>
      <c r="F46" s="126">
        <v>10.61</v>
      </c>
      <c r="G46" s="126">
        <v>10.61</v>
      </c>
      <c r="H46" s="125">
        <v>0</v>
      </c>
      <c r="I46" s="125">
        <v>0</v>
      </c>
      <c r="J46" s="126">
        <v>0</v>
      </c>
    </row>
    <row r="47" spans="2:10">
      <c r="B47" s="161">
        <v>45218</v>
      </c>
      <c r="C47" s="195">
        <v>45219</v>
      </c>
      <c r="D47" s="161">
        <v>45931</v>
      </c>
      <c r="E47" s="125">
        <v>500000</v>
      </c>
      <c r="F47" s="126">
        <v>11.0695</v>
      </c>
      <c r="G47" s="126">
        <v>11.07</v>
      </c>
      <c r="H47" s="125">
        <v>500000</v>
      </c>
      <c r="I47" s="125">
        <v>407673807.24000001</v>
      </c>
      <c r="J47" s="126">
        <v>100</v>
      </c>
    </row>
    <row r="48" spans="2:10">
      <c r="B48" s="161">
        <v>45218</v>
      </c>
      <c r="C48" s="195">
        <v>45222</v>
      </c>
      <c r="D48" s="161">
        <v>45931</v>
      </c>
      <c r="E48" s="125">
        <v>125000</v>
      </c>
      <c r="F48" s="126">
        <v>11.0695</v>
      </c>
      <c r="G48" s="126">
        <v>11.0695</v>
      </c>
      <c r="H48" s="125">
        <v>105659</v>
      </c>
      <c r="I48" s="125">
        <v>86184831.840000004</v>
      </c>
      <c r="J48" s="126">
        <v>84.527200000000008</v>
      </c>
    </row>
    <row r="49" spans="2:10">
      <c r="B49" s="161">
        <v>45225</v>
      </c>
      <c r="C49" s="195">
        <v>45226</v>
      </c>
      <c r="D49" s="161">
        <v>45931</v>
      </c>
      <c r="E49" s="125">
        <v>2000000</v>
      </c>
      <c r="F49" s="126">
        <v>10.7319</v>
      </c>
      <c r="G49" s="126">
        <v>10.734</v>
      </c>
      <c r="H49" s="125">
        <v>2000000</v>
      </c>
      <c r="I49" s="125">
        <v>1643699041.01</v>
      </c>
      <c r="J49" s="126">
        <v>100</v>
      </c>
    </row>
    <row r="50" spans="2:10">
      <c r="B50" s="161">
        <v>45225</v>
      </c>
      <c r="C50" s="195">
        <v>45229</v>
      </c>
      <c r="D50" s="162">
        <v>45931</v>
      </c>
      <c r="E50" s="125">
        <v>500000</v>
      </c>
      <c r="F50" s="126">
        <v>10.7319</v>
      </c>
      <c r="G50" s="126">
        <v>10.7319</v>
      </c>
      <c r="H50" s="125">
        <v>0</v>
      </c>
      <c r="I50" s="125">
        <v>0</v>
      </c>
      <c r="J50" s="126">
        <v>0</v>
      </c>
    </row>
    <row r="51" spans="2:10">
      <c r="B51" s="161" t="s">
        <v>30</v>
      </c>
      <c r="C51" s="163" t="s">
        <v>30</v>
      </c>
      <c r="D51" s="161" t="s">
        <v>30</v>
      </c>
      <c r="E51" s="125" t="s">
        <v>30</v>
      </c>
      <c r="F51" s="126" t="s">
        <v>30</v>
      </c>
      <c r="G51" s="126" t="s">
        <v>30</v>
      </c>
      <c r="H51" s="125" t="s">
        <v>30</v>
      </c>
      <c r="I51" s="125" t="s">
        <v>30</v>
      </c>
      <c r="J51" s="126" t="s">
        <v>30</v>
      </c>
    </row>
    <row r="52" spans="2:10">
      <c r="B52" s="187" t="s">
        <v>11</v>
      </c>
      <c r="C52" s="192" t="s">
        <v>30</v>
      </c>
      <c r="D52" s="201" t="s">
        <v>30</v>
      </c>
      <c r="E52" s="188">
        <v>1862500</v>
      </c>
      <c r="F52" s="189" t="s">
        <v>30</v>
      </c>
      <c r="G52" s="189" t="s">
        <v>30</v>
      </c>
      <c r="H52" s="188">
        <v>1558876</v>
      </c>
      <c r="I52" s="188">
        <v>6619092346.9299994</v>
      </c>
      <c r="J52" s="189">
        <v>83.698040268456381</v>
      </c>
    </row>
    <row r="53" spans="2:10">
      <c r="B53" s="193" t="s">
        <v>30</v>
      </c>
      <c r="C53" s="194" t="s">
        <v>30</v>
      </c>
      <c r="D53" s="193">
        <v>46249</v>
      </c>
      <c r="E53" s="190">
        <v>425000</v>
      </c>
      <c r="F53" s="191">
        <v>5.8323470885115318</v>
      </c>
      <c r="G53" s="191">
        <v>5.8323470885115318</v>
      </c>
      <c r="H53" s="190">
        <v>320000</v>
      </c>
      <c r="I53" s="190">
        <v>1347313063.05</v>
      </c>
      <c r="J53" s="191">
        <v>75.294117647058826</v>
      </c>
    </row>
    <row r="54" spans="2:10">
      <c r="B54" s="161">
        <v>45202</v>
      </c>
      <c r="C54" s="195">
        <v>45203</v>
      </c>
      <c r="D54" s="161">
        <v>46249</v>
      </c>
      <c r="E54" s="125">
        <v>50000</v>
      </c>
      <c r="F54" s="126">
        <v>5.7474999999999996</v>
      </c>
      <c r="G54" s="126">
        <v>5.7474999999999996</v>
      </c>
      <c r="H54" s="125">
        <v>20000</v>
      </c>
      <c r="I54" s="125">
        <v>84157364.560000002</v>
      </c>
      <c r="J54" s="126">
        <v>40</v>
      </c>
    </row>
    <row r="55" spans="2:10">
      <c r="B55" s="161">
        <v>45216</v>
      </c>
      <c r="C55" s="195">
        <v>45217</v>
      </c>
      <c r="D55" s="162">
        <v>46249</v>
      </c>
      <c r="E55" s="125">
        <v>375000</v>
      </c>
      <c r="F55" s="126">
        <v>5.8380000000000001</v>
      </c>
      <c r="G55" s="126">
        <v>5.8380000000000001</v>
      </c>
      <c r="H55" s="125">
        <v>300000</v>
      </c>
      <c r="I55" s="125">
        <v>1263155698.49</v>
      </c>
      <c r="J55" s="126">
        <v>80</v>
      </c>
    </row>
    <row r="56" spans="2:10">
      <c r="B56" s="161" t="s">
        <v>30</v>
      </c>
      <c r="C56" s="163" t="s">
        <v>30</v>
      </c>
      <c r="D56" s="161" t="s">
        <v>30</v>
      </c>
      <c r="E56" s="125" t="s">
        <v>30</v>
      </c>
      <c r="F56" s="126" t="s">
        <v>30</v>
      </c>
      <c r="G56" s="126" t="s">
        <v>30</v>
      </c>
      <c r="H56" s="125" t="s">
        <v>30</v>
      </c>
      <c r="I56" s="125" t="s">
        <v>30</v>
      </c>
      <c r="J56" s="126" t="s">
        <v>30</v>
      </c>
    </row>
    <row r="57" spans="2:10">
      <c r="B57" s="193" t="s">
        <v>30</v>
      </c>
      <c r="C57" s="194" t="s">
        <v>30</v>
      </c>
      <c r="D57" s="193">
        <v>46980</v>
      </c>
      <c r="E57" s="190">
        <v>375000</v>
      </c>
      <c r="F57" s="191">
        <v>5.7566968625676713</v>
      </c>
      <c r="G57" s="191">
        <v>5.7566968625676713</v>
      </c>
      <c r="H57" s="190">
        <v>348908</v>
      </c>
      <c r="I57" s="190">
        <v>1479065794.9300001</v>
      </c>
      <c r="J57" s="191">
        <v>93.042133333333339</v>
      </c>
    </row>
    <row r="58" spans="2:10">
      <c r="B58" s="161">
        <v>45209</v>
      </c>
      <c r="C58" s="195">
        <v>45210</v>
      </c>
      <c r="D58" s="161">
        <v>46980</v>
      </c>
      <c r="E58" s="125">
        <v>187500</v>
      </c>
      <c r="F58" s="126">
        <v>5.6180000000000003</v>
      </c>
      <c r="G58" s="126">
        <v>5.6180000000000003</v>
      </c>
      <c r="H58" s="125">
        <v>161413</v>
      </c>
      <c r="I58" s="125">
        <v>687012569.88</v>
      </c>
      <c r="J58" s="126">
        <v>86.086933333333334</v>
      </c>
    </row>
    <row r="59" spans="2:10">
      <c r="B59" s="161">
        <v>45223</v>
      </c>
      <c r="C59" s="195">
        <v>45224</v>
      </c>
      <c r="D59" s="162">
        <v>46980</v>
      </c>
      <c r="E59" s="125">
        <v>187500</v>
      </c>
      <c r="F59" s="126">
        <v>5.8769999999999989</v>
      </c>
      <c r="G59" s="126">
        <v>5.8769999999999989</v>
      </c>
      <c r="H59" s="125">
        <v>187495</v>
      </c>
      <c r="I59" s="125">
        <v>792053225.05000007</v>
      </c>
      <c r="J59" s="126">
        <v>99.997333333333344</v>
      </c>
    </row>
    <row r="60" spans="2:10">
      <c r="B60" s="161" t="s">
        <v>30</v>
      </c>
      <c r="C60" s="163" t="s">
        <v>30</v>
      </c>
      <c r="D60" s="161" t="s">
        <v>30</v>
      </c>
      <c r="E60" s="125" t="s">
        <v>30</v>
      </c>
      <c r="F60" s="126" t="s">
        <v>30</v>
      </c>
      <c r="G60" s="126" t="s">
        <v>30</v>
      </c>
      <c r="H60" s="125" t="s">
        <v>30</v>
      </c>
      <c r="I60" s="125" t="s">
        <v>30</v>
      </c>
      <c r="J60" s="126" t="s">
        <v>30</v>
      </c>
    </row>
    <row r="61" spans="2:10">
      <c r="B61" s="193" t="s">
        <v>30</v>
      </c>
      <c r="C61" s="194" t="s">
        <v>30</v>
      </c>
      <c r="D61" s="193">
        <v>51363</v>
      </c>
      <c r="E61" s="190">
        <v>250000</v>
      </c>
      <c r="F61" s="191">
        <v>5.9288772296243515</v>
      </c>
      <c r="G61" s="191">
        <v>5.9288772296243515</v>
      </c>
      <c r="H61" s="190">
        <v>219343</v>
      </c>
      <c r="I61" s="190">
        <v>929388976.11000001</v>
      </c>
      <c r="J61" s="191">
        <v>87.737200000000001</v>
      </c>
    </row>
    <row r="62" spans="2:10">
      <c r="B62" s="161">
        <v>45209</v>
      </c>
      <c r="C62" s="195">
        <v>45210</v>
      </c>
      <c r="D62" s="161">
        <v>51363</v>
      </c>
      <c r="E62" s="125">
        <v>50000</v>
      </c>
      <c r="F62" s="126">
        <v>5.76</v>
      </c>
      <c r="G62" s="126">
        <v>5.76</v>
      </c>
      <c r="H62" s="125">
        <v>39800</v>
      </c>
      <c r="I62" s="125">
        <v>171163683.69999999</v>
      </c>
      <c r="J62" s="126">
        <v>79.600000000000009</v>
      </c>
    </row>
    <row r="63" spans="2:10">
      <c r="B63" s="161">
        <v>45209</v>
      </c>
      <c r="C63" s="195">
        <v>45212</v>
      </c>
      <c r="D63" s="161">
        <v>51363</v>
      </c>
      <c r="E63" s="125">
        <v>12500</v>
      </c>
      <c r="F63" s="126">
        <v>5.76</v>
      </c>
      <c r="G63" s="126">
        <v>5.76</v>
      </c>
      <c r="H63" s="125">
        <v>0</v>
      </c>
      <c r="I63" s="125">
        <v>0</v>
      </c>
      <c r="J63" s="126">
        <v>0</v>
      </c>
    </row>
    <row r="64" spans="2:10">
      <c r="B64" s="161">
        <v>45223</v>
      </c>
      <c r="C64" s="195">
        <v>45224</v>
      </c>
      <c r="D64" s="161">
        <v>51363</v>
      </c>
      <c r="E64" s="125">
        <v>150000</v>
      </c>
      <c r="F64" s="126">
        <v>5.9669999999999996</v>
      </c>
      <c r="G64" s="126">
        <v>5.9669999999999996</v>
      </c>
      <c r="H64" s="125">
        <v>150000</v>
      </c>
      <c r="I64" s="125">
        <v>633428299.77999997</v>
      </c>
      <c r="J64" s="126">
        <v>100</v>
      </c>
    </row>
    <row r="65" spans="2:10">
      <c r="B65" s="161">
        <v>45223</v>
      </c>
      <c r="C65" s="195">
        <v>45225</v>
      </c>
      <c r="D65" s="162">
        <v>51363</v>
      </c>
      <c r="E65" s="125">
        <v>37500</v>
      </c>
      <c r="F65" s="126">
        <v>5.9669999999999996</v>
      </c>
      <c r="G65" s="126">
        <v>5.9669999999999996</v>
      </c>
      <c r="H65" s="125">
        <v>29543</v>
      </c>
      <c r="I65" s="125">
        <v>124796992.63</v>
      </c>
      <c r="J65" s="126">
        <v>78.781333333333336</v>
      </c>
    </row>
    <row r="66" spans="2:10">
      <c r="B66" s="161" t="s">
        <v>30</v>
      </c>
      <c r="C66" s="163" t="s">
        <v>30</v>
      </c>
      <c r="D66" s="161" t="s">
        <v>30</v>
      </c>
      <c r="E66" s="125" t="s">
        <v>30</v>
      </c>
      <c r="F66" s="126" t="s">
        <v>30</v>
      </c>
      <c r="G66" s="126" t="s">
        <v>30</v>
      </c>
      <c r="H66" s="125" t="s">
        <v>30</v>
      </c>
      <c r="I66" s="125" t="s">
        <v>30</v>
      </c>
      <c r="J66" s="126" t="s">
        <v>30</v>
      </c>
    </row>
    <row r="67" spans="2:10">
      <c r="B67" s="193" t="s">
        <v>30</v>
      </c>
      <c r="C67" s="194" t="s">
        <v>30</v>
      </c>
      <c r="D67" s="193">
        <v>55015</v>
      </c>
      <c r="E67" s="190">
        <v>125000</v>
      </c>
      <c r="F67" s="191">
        <v>5.9338377808566127</v>
      </c>
      <c r="G67" s="191">
        <v>5.9338377808566127</v>
      </c>
      <c r="H67" s="190">
        <v>101200</v>
      </c>
      <c r="I67" s="190">
        <v>428420865.99000001</v>
      </c>
      <c r="J67" s="191">
        <v>80.959999999999994</v>
      </c>
    </row>
    <row r="68" spans="2:10">
      <c r="B68" s="161">
        <v>45202</v>
      </c>
      <c r="C68" s="195">
        <v>45203</v>
      </c>
      <c r="D68" s="161">
        <v>55015</v>
      </c>
      <c r="E68" s="125">
        <v>50000</v>
      </c>
      <c r="F68" s="126">
        <v>5.9450000000000003</v>
      </c>
      <c r="G68" s="126">
        <v>5.9450000000000003</v>
      </c>
      <c r="H68" s="125">
        <v>50000</v>
      </c>
      <c r="I68" s="125">
        <v>211051430</v>
      </c>
      <c r="J68" s="126">
        <v>100</v>
      </c>
    </row>
    <row r="69" spans="2:10">
      <c r="B69" s="161">
        <v>45202</v>
      </c>
      <c r="C69" s="195">
        <v>45204</v>
      </c>
      <c r="D69" s="161">
        <v>55015</v>
      </c>
      <c r="E69" s="125">
        <v>12500</v>
      </c>
      <c r="F69" s="126">
        <v>5.9450000000000003</v>
      </c>
      <c r="G69" s="126">
        <v>5.9450000000000003</v>
      </c>
      <c r="H69" s="125">
        <v>0</v>
      </c>
      <c r="I69" s="125">
        <v>0</v>
      </c>
      <c r="J69" s="126">
        <v>0</v>
      </c>
    </row>
    <row r="70" spans="2:10">
      <c r="B70" s="161">
        <v>45216</v>
      </c>
      <c r="C70" s="195">
        <v>45217</v>
      </c>
      <c r="D70" s="161">
        <v>55015</v>
      </c>
      <c r="E70" s="125">
        <v>50000</v>
      </c>
      <c r="F70" s="126">
        <v>5.923</v>
      </c>
      <c r="G70" s="126">
        <v>5.923</v>
      </c>
      <c r="H70" s="125">
        <v>50000</v>
      </c>
      <c r="I70" s="125">
        <v>212273204.61000001</v>
      </c>
      <c r="J70" s="126">
        <v>100</v>
      </c>
    </row>
    <row r="71" spans="2:10">
      <c r="B71" s="161">
        <v>45216</v>
      </c>
      <c r="C71" s="195">
        <v>45218</v>
      </c>
      <c r="D71" s="162">
        <v>55015</v>
      </c>
      <c r="E71" s="125">
        <v>12500</v>
      </c>
      <c r="F71" s="126">
        <v>5.923</v>
      </c>
      <c r="G71" s="126">
        <v>5.923</v>
      </c>
      <c r="H71" s="125">
        <v>1200</v>
      </c>
      <c r="I71" s="125">
        <v>5096231.38</v>
      </c>
      <c r="J71" s="126">
        <v>9.6</v>
      </c>
    </row>
    <row r="72" spans="2:10">
      <c r="B72" s="161" t="s">
        <v>30</v>
      </c>
      <c r="C72" s="163" t="s">
        <v>30</v>
      </c>
      <c r="D72" s="161" t="s">
        <v>30</v>
      </c>
      <c r="E72" s="125" t="s">
        <v>30</v>
      </c>
      <c r="F72" s="126" t="s">
        <v>30</v>
      </c>
      <c r="G72" s="126" t="s">
        <v>30</v>
      </c>
      <c r="H72" s="125" t="s">
        <v>30</v>
      </c>
      <c r="I72" s="125" t="s">
        <v>30</v>
      </c>
      <c r="J72" s="126" t="s">
        <v>30</v>
      </c>
    </row>
    <row r="73" spans="2:10">
      <c r="B73" s="193" t="s">
        <v>30</v>
      </c>
      <c r="C73" s="194" t="s">
        <v>30</v>
      </c>
      <c r="D73" s="193">
        <v>58668</v>
      </c>
      <c r="E73" s="190">
        <v>250000</v>
      </c>
      <c r="F73" s="191">
        <v>6.0298875014550477</v>
      </c>
      <c r="G73" s="191">
        <v>6.0298875014550477</v>
      </c>
      <c r="H73" s="190">
        <v>219425</v>
      </c>
      <c r="I73" s="190">
        <v>919970436.99000001</v>
      </c>
      <c r="J73" s="191">
        <v>87.77000000000001</v>
      </c>
    </row>
    <row r="74" spans="2:10">
      <c r="B74" s="161">
        <v>45209</v>
      </c>
      <c r="C74" s="195">
        <v>45210</v>
      </c>
      <c r="D74" s="161">
        <v>58668</v>
      </c>
      <c r="E74" s="125">
        <v>50000</v>
      </c>
      <c r="F74" s="126">
        <v>5.89</v>
      </c>
      <c r="G74" s="126">
        <v>5.89</v>
      </c>
      <c r="H74" s="125">
        <v>35000</v>
      </c>
      <c r="I74" s="125">
        <v>149357467.87</v>
      </c>
      <c r="J74" s="126">
        <v>70</v>
      </c>
    </row>
    <row r="75" spans="2:10">
      <c r="B75" s="161">
        <v>45209</v>
      </c>
      <c r="C75" s="195">
        <v>45212</v>
      </c>
      <c r="D75" s="161">
        <v>58668</v>
      </c>
      <c r="E75" s="125">
        <v>12500</v>
      </c>
      <c r="F75" s="126">
        <v>5.89</v>
      </c>
      <c r="G75" s="126">
        <v>5.89</v>
      </c>
      <c r="H75" s="125">
        <v>0</v>
      </c>
      <c r="I75" s="125">
        <v>0</v>
      </c>
      <c r="J75" s="126">
        <v>0</v>
      </c>
    </row>
    <row r="76" spans="2:10">
      <c r="B76" s="161">
        <v>45223</v>
      </c>
      <c r="C76" s="195">
        <v>45224</v>
      </c>
      <c r="D76" s="161">
        <v>58668</v>
      </c>
      <c r="E76" s="125">
        <v>150000</v>
      </c>
      <c r="F76" s="126">
        <v>6.0570000000000004</v>
      </c>
      <c r="G76" s="126">
        <v>6.0570000000000004</v>
      </c>
      <c r="H76" s="125">
        <v>150000</v>
      </c>
      <c r="I76" s="125">
        <v>626730376.16999996</v>
      </c>
      <c r="J76" s="126">
        <v>100</v>
      </c>
    </row>
    <row r="77" spans="2:10">
      <c r="B77" s="161">
        <v>45223</v>
      </c>
      <c r="C77" s="195">
        <v>45225</v>
      </c>
      <c r="D77" s="162">
        <v>58668</v>
      </c>
      <c r="E77" s="125">
        <v>37500</v>
      </c>
      <c r="F77" s="126">
        <v>6.0570000000000004</v>
      </c>
      <c r="G77" s="126">
        <v>6.0570000000000004</v>
      </c>
      <c r="H77" s="125">
        <v>34425</v>
      </c>
      <c r="I77" s="125">
        <v>143882592.94999999</v>
      </c>
      <c r="J77" s="126">
        <v>91.8</v>
      </c>
    </row>
    <row r="78" spans="2:10">
      <c r="B78" s="161" t="s">
        <v>30</v>
      </c>
      <c r="C78" s="163" t="s">
        <v>30</v>
      </c>
      <c r="D78" s="161" t="s">
        <v>30</v>
      </c>
      <c r="E78" s="125" t="s">
        <v>30</v>
      </c>
      <c r="F78" s="126" t="s">
        <v>30</v>
      </c>
      <c r="G78" s="126" t="s">
        <v>30</v>
      </c>
      <c r="H78" s="125" t="s">
        <v>30</v>
      </c>
      <c r="I78" s="125" t="s">
        <v>30</v>
      </c>
      <c r="J78" s="126" t="s">
        <v>30</v>
      </c>
    </row>
    <row r="79" spans="2:10">
      <c r="B79" s="193" t="s">
        <v>30</v>
      </c>
      <c r="C79" s="194" t="s">
        <v>30</v>
      </c>
      <c r="D79" s="193">
        <v>48714</v>
      </c>
      <c r="E79" s="190">
        <v>437500</v>
      </c>
      <c r="F79" s="191">
        <v>5.7635200300290421</v>
      </c>
      <c r="G79" s="191">
        <v>5.7635200300290421</v>
      </c>
      <c r="H79" s="190">
        <v>350000</v>
      </c>
      <c r="I79" s="190">
        <v>1514933209.8599999</v>
      </c>
      <c r="J79" s="191">
        <v>80</v>
      </c>
    </row>
    <row r="80" spans="2:10">
      <c r="B80" s="161">
        <v>45202</v>
      </c>
      <c r="C80" s="195">
        <v>45203</v>
      </c>
      <c r="D80" s="161">
        <v>48714</v>
      </c>
      <c r="E80" s="125">
        <v>50000</v>
      </c>
      <c r="F80" s="126">
        <v>5.8150000000000004</v>
      </c>
      <c r="G80" s="126">
        <v>5.8150000000000004</v>
      </c>
      <c r="H80" s="125">
        <v>50000</v>
      </c>
      <c r="I80" s="125">
        <v>215121274</v>
      </c>
      <c r="J80" s="126">
        <v>100</v>
      </c>
    </row>
    <row r="81" spans="2:10">
      <c r="B81" s="161">
        <v>45202</v>
      </c>
      <c r="C81" s="195">
        <v>45204</v>
      </c>
      <c r="D81" s="161">
        <v>48714</v>
      </c>
      <c r="E81" s="125">
        <v>12500</v>
      </c>
      <c r="F81" s="126">
        <v>5.8150000000000004</v>
      </c>
      <c r="G81" s="126">
        <v>5.8150000000000004</v>
      </c>
      <c r="H81" s="125">
        <v>0</v>
      </c>
      <c r="I81" s="125">
        <v>0</v>
      </c>
      <c r="J81" s="126">
        <v>0</v>
      </c>
    </row>
    <row r="82" spans="2:10">
      <c r="B82" s="161">
        <v>45216</v>
      </c>
      <c r="C82" s="195">
        <v>45217</v>
      </c>
      <c r="D82" s="161">
        <v>48714</v>
      </c>
      <c r="E82" s="125">
        <v>300000</v>
      </c>
      <c r="F82" s="126">
        <v>5.7549999999999999</v>
      </c>
      <c r="G82" s="126">
        <v>5.7549999999999999</v>
      </c>
      <c r="H82" s="125">
        <v>300000</v>
      </c>
      <c r="I82" s="125">
        <v>1299811935.8599999</v>
      </c>
      <c r="J82" s="126">
        <v>100</v>
      </c>
    </row>
    <row r="83" spans="2:10">
      <c r="B83" s="161">
        <v>45216</v>
      </c>
      <c r="C83" s="195">
        <v>45218</v>
      </c>
      <c r="D83" s="162">
        <v>48714</v>
      </c>
      <c r="E83" s="125">
        <v>75000</v>
      </c>
      <c r="F83" s="126">
        <v>5.7549999999999999</v>
      </c>
      <c r="G83" s="126">
        <v>5.7549999999999999</v>
      </c>
      <c r="H83" s="125">
        <v>0</v>
      </c>
      <c r="I83" s="125">
        <v>0</v>
      </c>
      <c r="J83" s="126">
        <v>0</v>
      </c>
    </row>
    <row r="84" spans="2:10">
      <c r="B84" s="161" t="s">
        <v>30</v>
      </c>
      <c r="C84" s="163" t="s">
        <v>30</v>
      </c>
      <c r="D84" s="161" t="s">
        <v>30</v>
      </c>
      <c r="E84" s="125" t="s">
        <v>30</v>
      </c>
      <c r="F84" s="126" t="s">
        <v>30</v>
      </c>
      <c r="G84" s="126" t="s">
        <v>30</v>
      </c>
      <c r="H84" s="125" t="s">
        <v>30</v>
      </c>
      <c r="I84" s="125" t="s">
        <v>30</v>
      </c>
      <c r="J84" s="126" t="s">
        <v>30</v>
      </c>
    </row>
    <row r="85" spans="2:10">
      <c r="B85" s="187" t="s">
        <v>12</v>
      </c>
      <c r="C85" s="192" t="s">
        <v>30</v>
      </c>
      <c r="D85" s="201" t="s">
        <v>30</v>
      </c>
      <c r="E85" s="188">
        <v>2000000</v>
      </c>
      <c r="F85" s="189" t="s">
        <v>30</v>
      </c>
      <c r="G85" s="189" t="s">
        <v>30</v>
      </c>
      <c r="H85" s="188">
        <v>1523616</v>
      </c>
      <c r="I85" s="188">
        <v>1463762747.21</v>
      </c>
      <c r="J85" s="189">
        <v>76.180800000000005</v>
      </c>
    </row>
    <row r="86" spans="2:10">
      <c r="B86" s="193" t="s">
        <v>30</v>
      </c>
      <c r="C86" s="194" t="s">
        <v>30</v>
      </c>
      <c r="D86" s="193">
        <v>47119</v>
      </c>
      <c r="E86" s="190">
        <v>1000000</v>
      </c>
      <c r="F86" s="191">
        <v>11.369495112154484</v>
      </c>
      <c r="G86" s="191">
        <v>11.371412885838376</v>
      </c>
      <c r="H86" s="190">
        <v>804666</v>
      </c>
      <c r="I86" s="190">
        <v>788634848.70000005</v>
      </c>
      <c r="J86" s="191">
        <v>80.4666</v>
      </c>
    </row>
    <row r="87" spans="2:10">
      <c r="B87" s="161">
        <v>45204</v>
      </c>
      <c r="C87" s="195">
        <v>45205</v>
      </c>
      <c r="D87" s="161">
        <v>47119</v>
      </c>
      <c r="E87" s="125">
        <v>50000</v>
      </c>
      <c r="F87" s="126">
        <v>11.613</v>
      </c>
      <c r="G87" s="126">
        <v>11.615</v>
      </c>
      <c r="H87" s="125">
        <v>50000</v>
      </c>
      <c r="I87" s="125">
        <v>48396987.390000001</v>
      </c>
      <c r="J87" s="126">
        <v>100</v>
      </c>
    </row>
    <row r="88" spans="2:10">
      <c r="B88" s="161">
        <v>45204</v>
      </c>
      <c r="C88" s="195">
        <v>45208</v>
      </c>
      <c r="D88" s="161">
        <v>47119</v>
      </c>
      <c r="E88" s="125">
        <v>12500</v>
      </c>
      <c r="F88" s="126">
        <v>11.613</v>
      </c>
      <c r="G88" s="126">
        <v>11.613</v>
      </c>
      <c r="H88" s="125">
        <v>4666</v>
      </c>
      <c r="I88" s="125">
        <v>4518390.6900000004</v>
      </c>
      <c r="J88" s="126">
        <v>37.328000000000003</v>
      </c>
    </row>
    <row r="89" spans="2:10">
      <c r="B89" s="161">
        <v>45210</v>
      </c>
      <c r="C89" s="195">
        <v>45212</v>
      </c>
      <c r="D89" s="161">
        <v>47119</v>
      </c>
      <c r="E89" s="125">
        <v>300000</v>
      </c>
      <c r="F89" s="126">
        <v>11.2341</v>
      </c>
      <c r="G89" s="126">
        <v>11.238899999999999</v>
      </c>
      <c r="H89" s="125">
        <v>300000</v>
      </c>
      <c r="I89" s="125">
        <v>294922746.72000003</v>
      </c>
      <c r="J89" s="126">
        <v>100</v>
      </c>
    </row>
    <row r="90" spans="2:10">
      <c r="B90" s="161">
        <v>45210</v>
      </c>
      <c r="C90" s="195">
        <v>45215</v>
      </c>
      <c r="D90" s="161">
        <v>47119</v>
      </c>
      <c r="E90" s="125">
        <v>75000</v>
      </c>
      <c r="F90" s="126">
        <v>11.2341</v>
      </c>
      <c r="G90" s="126">
        <v>11.2341</v>
      </c>
      <c r="H90" s="125">
        <v>0</v>
      </c>
      <c r="I90" s="125">
        <v>0</v>
      </c>
      <c r="J90" s="126">
        <v>0</v>
      </c>
    </row>
    <row r="91" spans="2:10">
      <c r="B91" s="161">
        <v>45218</v>
      </c>
      <c r="C91" s="195">
        <v>45219</v>
      </c>
      <c r="D91" s="161">
        <v>47119</v>
      </c>
      <c r="E91" s="125">
        <v>150000</v>
      </c>
      <c r="F91" s="126">
        <v>11.5974</v>
      </c>
      <c r="G91" s="126">
        <v>11.5974</v>
      </c>
      <c r="H91" s="125">
        <v>150000</v>
      </c>
      <c r="I91" s="125">
        <v>145843800</v>
      </c>
      <c r="J91" s="126">
        <v>100</v>
      </c>
    </row>
    <row r="92" spans="2:10">
      <c r="B92" s="161">
        <v>45218</v>
      </c>
      <c r="C92" s="195">
        <v>45222</v>
      </c>
      <c r="D92" s="161">
        <v>47119</v>
      </c>
      <c r="E92" s="125">
        <v>37500</v>
      </c>
      <c r="F92" s="126">
        <v>11.5974</v>
      </c>
      <c r="G92" s="126">
        <v>11.5974</v>
      </c>
      <c r="H92" s="125">
        <v>0</v>
      </c>
      <c r="I92" s="125">
        <v>0</v>
      </c>
      <c r="J92" s="126">
        <v>0</v>
      </c>
    </row>
    <row r="93" spans="2:10">
      <c r="B93" s="161">
        <v>45225</v>
      </c>
      <c r="C93" s="195">
        <v>45226</v>
      </c>
      <c r="D93" s="161">
        <v>47119</v>
      </c>
      <c r="E93" s="125">
        <v>300000</v>
      </c>
      <c r="F93" s="126">
        <v>11.3485</v>
      </c>
      <c r="G93" s="126">
        <v>11.3485</v>
      </c>
      <c r="H93" s="125">
        <v>300000</v>
      </c>
      <c r="I93" s="125">
        <v>294952923.89999998</v>
      </c>
      <c r="J93" s="126">
        <v>100</v>
      </c>
    </row>
    <row r="94" spans="2:10">
      <c r="B94" s="161">
        <v>45225</v>
      </c>
      <c r="C94" s="195">
        <v>45229</v>
      </c>
      <c r="D94" s="162">
        <v>47119</v>
      </c>
      <c r="E94" s="125">
        <v>75000</v>
      </c>
      <c r="F94" s="126">
        <v>11.3485</v>
      </c>
      <c r="G94" s="126">
        <v>11.3485</v>
      </c>
      <c r="H94" s="125">
        <v>0</v>
      </c>
      <c r="I94" s="125">
        <v>0</v>
      </c>
      <c r="J94" s="126">
        <v>0</v>
      </c>
    </row>
    <row r="95" spans="2:10">
      <c r="B95" s="161" t="s">
        <v>30</v>
      </c>
      <c r="C95" s="163" t="s">
        <v>30</v>
      </c>
      <c r="D95" s="161" t="s">
        <v>30</v>
      </c>
      <c r="E95" s="125" t="s">
        <v>30</v>
      </c>
      <c r="F95" s="126" t="s">
        <v>30</v>
      </c>
      <c r="G95" s="126" t="s">
        <v>30</v>
      </c>
      <c r="H95" s="125" t="s">
        <v>30</v>
      </c>
      <c r="I95" s="125" t="s">
        <v>30</v>
      </c>
      <c r="J95" s="126" t="s">
        <v>30</v>
      </c>
    </row>
    <row r="96" spans="2:10">
      <c r="B96" s="193" t="s">
        <v>30</v>
      </c>
      <c r="C96" s="194" t="s">
        <v>30</v>
      </c>
      <c r="D96" s="193">
        <v>48580</v>
      </c>
      <c r="E96" s="190">
        <v>1000000</v>
      </c>
      <c r="F96" s="191">
        <v>11.714303428201243</v>
      </c>
      <c r="G96" s="191">
        <v>11.719413053595451</v>
      </c>
      <c r="H96" s="190">
        <v>718950</v>
      </c>
      <c r="I96" s="190">
        <v>675127898.50999999</v>
      </c>
      <c r="J96" s="191">
        <v>71.894999999999996</v>
      </c>
    </row>
    <row r="97" spans="2:10">
      <c r="B97" s="161">
        <v>45204</v>
      </c>
      <c r="C97" s="161">
        <v>45205</v>
      </c>
      <c r="D97" s="161">
        <v>48580</v>
      </c>
      <c r="E97" s="125">
        <v>50000</v>
      </c>
      <c r="F97" s="126">
        <v>11.962400000000001</v>
      </c>
      <c r="G97" s="126">
        <v>11.962400000000001</v>
      </c>
      <c r="H97" s="125">
        <v>50000</v>
      </c>
      <c r="I97" s="125">
        <v>46179150.049999997</v>
      </c>
      <c r="J97" s="126">
        <v>100</v>
      </c>
    </row>
    <row r="98" spans="2:10">
      <c r="B98" s="161">
        <v>45204</v>
      </c>
      <c r="C98" s="161">
        <v>45208</v>
      </c>
      <c r="D98" s="161">
        <v>48580</v>
      </c>
      <c r="E98" s="125">
        <v>12500</v>
      </c>
      <c r="F98" s="126">
        <v>11.962400000000001</v>
      </c>
      <c r="G98" s="126">
        <v>11.962400000000001</v>
      </c>
      <c r="H98" s="125">
        <v>666</v>
      </c>
      <c r="I98" s="125">
        <v>615385.37</v>
      </c>
      <c r="J98" s="126">
        <v>5.3280000000000003</v>
      </c>
    </row>
    <row r="99" spans="2:10">
      <c r="B99" s="161">
        <v>45210</v>
      </c>
      <c r="C99" s="161">
        <v>45212</v>
      </c>
      <c r="D99" s="161">
        <v>48580</v>
      </c>
      <c r="E99" s="125">
        <v>300000</v>
      </c>
      <c r="F99" s="126">
        <v>11.629799999999999</v>
      </c>
      <c r="G99" s="126">
        <v>11.635</v>
      </c>
      <c r="H99" s="125">
        <v>300000</v>
      </c>
      <c r="I99" s="125">
        <v>282510012.19999999</v>
      </c>
      <c r="J99" s="126">
        <v>100</v>
      </c>
    </row>
    <row r="100" spans="2:10">
      <c r="B100" s="161">
        <v>45210</v>
      </c>
      <c r="C100" s="161">
        <v>45215</v>
      </c>
      <c r="D100" s="161">
        <v>48580</v>
      </c>
      <c r="E100" s="125">
        <v>75000</v>
      </c>
      <c r="F100" s="126">
        <v>11.629799999999999</v>
      </c>
      <c r="G100" s="126">
        <v>11.629799999999999</v>
      </c>
      <c r="H100" s="125">
        <v>0</v>
      </c>
      <c r="I100" s="125">
        <v>0</v>
      </c>
      <c r="J100" s="126">
        <v>0</v>
      </c>
    </row>
    <row r="101" spans="2:10">
      <c r="B101" s="161">
        <v>45218</v>
      </c>
      <c r="C101" s="161">
        <v>45219</v>
      </c>
      <c r="D101" s="161">
        <v>48580</v>
      </c>
      <c r="E101" s="125">
        <v>150000</v>
      </c>
      <c r="F101" s="126">
        <v>11.8474</v>
      </c>
      <c r="G101" s="126">
        <v>11.8474</v>
      </c>
      <c r="H101" s="125">
        <v>150000</v>
      </c>
      <c r="I101" s="125">
        <v>139942852.5</v>
      </c>
      <c r="J101" s="126">
        <v>100</v>
      </c>
    </row>
    <row r="102" spans="2:10">
      <c r="B102" s="161">
        <v>45218</v>
      </c>
      <c r="C102" s="161">
        <v>45222</v>
      </c>
      <c r="D102" s="161">
        <v>48580</v>
      </c>
      <c r="E102" s="125">
        <v>37500</v>
      </c>
      <c r="F102" s="126">
        <v>11.8474</v>
      </c>
      <c r="G102" s="126">
        <v>11.8474</v>
      </c>
      <c r="H102" s="125">
        <v>0</v>
      </c>
      <c r="I102" s="125">
        <v>0</v>
      </c>
      <c r="J102" s="126">
        <v>0</v>
      </c>
    </row>
    <row r="103" spans="2:10">
      <c r="B103" s="161">
        <v>45225</v>
      </c>
      <c r="C103" s="161">
        <v>45226</v>
      </c>
      <c r="D103" s="161">
        <v>48580</v>
      </c>
      <c r="E103" s="125">
        <v>300000</v>
      </c>
      <c r="F103" s="126">
        <v>11.683400000000001</v>
      </c>
      <c r="G103" s="126">
        <v>11.693899999999999</v>
      </c>
      <c r="H103" s="125">
        <v>200000</v>
      </c>
      <c r="I103" s="125">
        <v>188628437.25</v>
      </c>
      <c r="J103" s="126">
        <v>66.666666666666657</v>
      </c>
    </row>
    <row r="104" spans="2:10">
      <c r="B104" s="161">
        <v>45225</v>
      </c>
      <c r="C104" s="161">
        <v>45229</v>
      </c>
      <c r="D104" s="162">
        <v>48580</v>
      </c>
      <c r="E104" s="125">
        <v>75000</v>
      </c>
      <c r="F104" s="126">
        <v>11.683400000000001</v>
      </c>
      <c r="G104" s="126">
        <v>11.683400000000001</v>
      </c>
      <c r="H104" s="125">
        <v>18284</v>
      </c>
      <c r="I104" s="125">
        <v>17252061.140000001</v>
      </c>
      <c r="J104" s="126">
        <v>24.378666666666668</v>
      </c>
    </row>
    <row r="105" spans="2:10">
      <c r="B105" s="161" t="s">
        <v>30</v>
      </c>
      <c r="C105" s="163" t="s">
        <v>30</v>
      </c>
      <c r="D105" s="161" t="s">
        <v>30</v>
      </c>
      <c r="E105" s="125" t="s">
        <v>30</v>
      </c>
      <c r="F105" s="126" t="s">
        <v>30</v>
      </c>
      <c r="G105" s="128" t="s">
        <v>30</v>
      </c>
      <c r="H105" s="125" t="s">
        <v>30</v>
      </c>
      <c r="I105" s="125" t="s">
        <v>30</v>
      </c>
      <c r="J105" s="126" t="s">
        <v>30</v>
      </c>
    </row>
    <row r="106" spans="2:10">
      <c r="B106" s="145" t="s">
        <v>31</v>
      </c>
      <c r="C106" s="168" t="s">
        <v>30</v>
      </c>
      <c r="D106" s="203" t="s">
        <v>30</v>
      </c>
      <c r="E106" s="142">
        <v>24487500</v>
      </c>
      <c r="F106" s="142"/>
      <c r="G106" s="142"/>
      <c r="H106" s="142">
        <v>18468297</v>
      </c>
      <c r="I106" s="142">
        <v>65526324682.23999</v>
      </c>
      <c r="J106" s="142">
        <v>75.419283307810105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J112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7109375" style="83" bestFit="1" customWidth="1"/>
    <col min="5" max="5" width="14" style="82" bestFit="1" customWidth="1"/>
    <col min="6" max="6" width="12.28515625" style="82" bestFit="1" customWidth="1"/>
    <col min="7" max="7" width="14" style="82" bestFit="1" customWidth="1"/>
    <col min="8" max="8" width="13.85546875" style="82" bestFit="1" customWidth="1"/>
    <col min="9" max="9" width="17.85546875" style="82" bestFit="1" customWidth="1"/>
    <col min="10" max="10" width="18" style="82" bestFit="1" customWidth="1"/>
    <col min="11" max="16384" width="9.140625" style="82"/>
  </cols>
  <sheetData>
    <row r="1" spans="2:10">
      <c r="B1" s="81" t="s">
        <v>60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87" t="s">
        <v>9</v>
      </c>
      <c r="C5" s="192" t="s">
        <v>30</v>
      </c>
      <c r="D5" s="192" t="s">
        <v>30</v>
      </c>
      <c r="E5" s="188">
        <v>4875000</v>
      </c>
      <c r="F5" s="189" t="s">
        <v>30</v>
      </c>
      <c r="G5" s="206" t="s">
        <v>30</v>
      </c>
      <c r="H5" s="188">
        <v>3704824</v>
      </c>
      <c r="I5" s="188">
        <v>51738677572.840004</v>
      </c>
      <c r="J5" s="189">
        <v>75.996389743589745</v>
      </c>
    </row>
    <row r="6" spans="2:10">
      <c r="B6" s="207" t="s">
        <v>30</v>
      </c>
      <c r="C6" s="212" t="s">
        <v>30</v>
      </c>
      <c r="D6" s="207">
        <v>46266</v>
      </c>
      <c r="E6" s="208">
        <v>1125000</v>
      </c>
      <c r="F6" s="209">
        <v>8.1969047320733457E-2</v>
      </c>
      <c r="G6" s="209">
        <v>8.1969047320733457E-2</v>
      </c>
      <c r="H6" s="208">
        <v>933819</v>
      </c>
      <c r="I6" s="208">
        <v>13120459974.26</v>
      </c>
      <c r="J6" s="209">
        <v>83.006133333333338</v>
      </c>
    </row>
    <row r="7" spans="2:10">
      <c r="B7" s="179">
        <v>45230</v>
      </c>
      <c r="C7" s="213">
        <v>45231</v>
      </c>
      <c r="D7" s="179">
        <v>46266</v>
      </c>
      <c r="E7" s="137">
        <v>187500</v>
      </c>
      <c r="F7" s="138">
        <v>7.1999999999999995E-2</v>
      </c>
      <c r="G7" s="138">
        <v>7.1999999999999995E-2</v>
      </c>
      <c r="H7" s="137">
        <v>150000</v>
      </c>
      <c r="I7" s="137">
        <v>2098839267.5899999</v>
      </c>
      <c r="J7" s="138">
        <v>80</v>
      </c>
    </row>
    <row r="8" spans="2:10">
      <c r="B8" s="179">
        <v>45237</v>
      </c>
      <c r="C8" s="213">
        <v>45238</v>
      </c>
      <c r="D8" s="179">
        <v>46266</v>
      </c>
      <c r="E8" s="137">
        <v>187500</v>
      </c>
      <c r="F8" s="138">
        <v>7.5999999999999998E-2</v>
      </c>
      <c r="G8" s="138">
        <v>7.5999999999999998E-2</v>
      </c>
      <c r="H8" s="137">
        <v>150000</v>
      </c>
      <c r="I8" s="137">
        <v>2102487166.1900001</v>
      </c>
      <c r="J8" s="138">
        <v>80</v>
      </c>
    </row>
    <row r="9" spans="2:10">
      <c r="B9" s="179">
        <v>45244</v>
      </c>
      <c r="C9" s="213">
        <v>45246</v>
      </c>
      <c r="D9" s="179">
        <v>46266</v>
      </c>
      <c r="E9" s="137">
        <v>187500</v>
      </c>
      <c r="F9" s="138">
        <v>8.4800000000000014E-2</v>
      </c>
      <c r="G9" s="138">
        <v>8.4800000000000014E-2</v>
      </c>
      <c r="H9" s="137">
        <v>163036</v>
      </c>
      <c r="I9" s="137">
        <v>2289884462.79</v>
      </c>
      <c r="J9" s="138">
        <v>86.952533333333335</v>
      </c>
    </row>
    <row r="10" spans="2:10">
      <c r="B10" s="179">
        <v>45251</v>
      </c>
      <c r="C10" s="213">
        <v>45252</v>
      </c>
      <c r="D10" s="179">
        <v>46266</v>
      </c>
      <c r="E10" s="137">
        <v>375000</v>
      </c>
      <c r="F10" s="138">
        <v>8.5599999999999996E-2</v>
      </c>
      <c r="G10" s="138">
        <v>8.5599999999999996E-2</v>
      </c>
      <c r="H10" s="137">
        <v>313800</v>
      </c>
      <c r="I10" s="137">
        <v>4415399227.1000004</v>
      </c>
      <c r="J10" s="138">
        <v>83.679999999999993</v>
      </c>
    </row>
    <row r="11" spans="2:10">
      <c r="B11" s="179">
        <v>45258</v>
      </c>
      <c r="C11" s="213">
        <v>45259</v>
      </c>
      <c r="D11" s="180">
        <v>46266</v>
      </c>
      <c r="E11" s="137">
        <v>187500</v>
      </c>
      <c r="F11" s="138">
        <v>8.699999999999998E-2</v>
      </c>
      <c r="G11" s="138">
        <v>8.699999999999998E-2</v>
      </c>
      <c r="H11" s="137">
        <v>156983</v>
      </c>
      <c r="I11" s="137">
        <v>2213849850.5900002</v>
      </c>
      <c r="J11" s="138">
        <v>83.724266666666665</v>
      </c>
    </row>
    <row r="12" spans="2:10">
      <c r="B12" s="179" t="s">
        <v>30</v>
      </c>
      <c r="C12" s="181" t="s">
        <v>30</v>
      </c>
      <c r="D12" s="179" t="s">
        <v>30</v>
      </c>
      <c r="E12" s="137" t="s">
        <v>30</v>
      </c>
      <c r="F12" s="138" t="s">
        <v>30</v>
      </c>
      <c r="G12" s="138" t="s">
        <v>30</v>
      </c>
      <c r="H12" s="137" t="s">
        <v>30</v>
      </c>
      <c r="I12" s="137" t="s">
        <v>30</v>
      </c>
      <c r="J12" s="138" t="s">
        <v>30</v>
      </c>
    </row>
    <row r="13" spans="2:10">
      <c r="B13" s="207" t="s">
        <v>30</v>
      </c>
      <c r="C13" s="212" t="s">
        <v>30</v>
      </c>
      <c r="D13" s="207">
        <v>47362</v>
      </c>
      <c r="E13" s="208">
        <v>3750000</v>
      </c>
      <c r="F13" s="209">
        <v>0.17472435701126485</v>
      </c>
      <c r="G13" s="209">
        <v>0.17472435701126485</v>
      </c>
      <c r="H13" s="208">
        <v>2771005</v>
      </c>
      <c r="I13" s="208">
        <v>38618217598.580002</v>
      </c>
      <c r="J13" s="209">
        <v>73.893466666666669</v>
      </c>
    </row>
    <row r="14" spans="2:10">
      <c r="B14" s="179">
        <v>45230</v>
      </c>
      <c r="C14" s="213">
        <v>45231</v>
      </c>
      <c r="D14" s="179">
        <v>47362</v>
      </c>
      <c r="E14" s="137">
        <v>937500</v>
      </c>
      <c r="F14" s="138">
        <v>0.17299999999999999</v>
      </c>
      <c r="G14" s="138">
        <v>0.17299999999999999</v>
      </c>
      <c r="H14" s="137">
        <v>530600</v>
      </c>
      <c r="I14" s="137">
        <v>7364979500.1499996</v>
      </c>
      <c r="J14" s="138">
        <v>56.597333333333331</v>
      </c>
    </row>
    <row r="15" spans="2:10">
      <c r="B15" s="179">
        <v>45237</v>
      </c>
      <c r="C15" s="213">
        <v>45238</v>
      </c>
      <c r="D15" s="179">
        <v>47362</v>
      </c>
      <c r="E15" s="137">
        <v>625000</v>
      </c>
      <c r="F15" s="138">
        <v>0.17579999999999998</v>
      </c>
      <c r="G15" s="138">
        <v>0.17579999999999998</v>
      </c>
      <c r="H15" s="137">
        <v>527618</v>
      </c>
      <c r="I15" s="137">
        <v>7336088410.0700006</v>
      </c>
      <c r="J15" s="138">
        <v>84.418880000000001</v>
      </c>
    </row>
    <row r="16" spans="2:10">
      <c r="B16" s="179">
        <v>45244</v>
      </c>
      <c r="C16" s="213">
        <v>45246</v>
      </c>
      <c r="D16" s="179">
        <v>47362</v>
      </c>
      <c r="E16" s="137">
        <v>937500</v>
      </c>
      <c r="F16" s="138">
        <v>0.17449999999999999</v>
      </c>
      <c r="G16" s="138">
        <v>0.17449999999999999</v>
      </c>
      <c r="H16" s="137">
        <v>680505</v>
      </c>
      <c r="I16" s="137">
        <v>9484450439.3099995</v>
      </c>
      <c r="J16" s="138">
        <v>72.587199999999996</v>
      </c>
    </row>
    <row r="17" spans="2:10">
      <c r="B17" s="179">
        <v>45251</v>
      </c>
      <c r="C17" s="213">
        <v>45252</v>
      </c>
      <c r="D17" s="179">
        <v>47362</v>
      </c>
      <c r="E17" s="137">
        <v>625000</v>
      </c>
      <c r="F17" s="138">
        <v>0.17549999999999999</v>
      </c>
      <c r="G17" s="138">
        <v>0.17549999999999999</v>
      </c>
      <c r="H17" s="137">
        <v>431100</v>
      </c>
      <c r="I17" s="137">
        <v>6019163976.0100002</v>
      </c>
      <c r="J17" s="138">
        <v>68.975999999999999</v>
      </c>
    </row>
    <row r="18" spans="2:10">
      <c r="B18" s="179">
        <v>45258</v>
      </c>
      <c r="C18" s="213">
        <v>45259</v>
      </c>
      <c r="D18" s="180">
        <v>47362</v>
      </c>
      <c r="E18" s="137">
        <v>625000</v>
      </c>
      <c r="F18" s="138">
        <v>0.17499999999999999</v>
      </c>
      <c r="G18" s="138">
        <v>0.17499999999999999</v>
      </c>
      <c r="H18" s="137">
        <v>601182</v>
      </c>
      <c r="I18" s="137">
        <v>8413535273.04</v>
      </c>
      <c r="J18" s="138">
        <v>96.189119999999988</v>
      </c>
    </row>
    <row r="19" spans="2:10">
      <c r="B19" s="179" t="s">
        <v>30</v>
      </c>
      <c r="C19" s="181" t="s">
        <v>30</v>
      </c>
      <c r="D19" s="179" t="s">
        <v>30</v>
      </c>
      <c r="E19" s="137" t="s">
        <v>30</v>
      </c>
      <c r="F19" s="138" t="s">
        <v>30</v>
      </c>
      <c r="G19" s="138" t="s">
        <v>30</v>
      </c>
      <c r="H19" s="137" t="s">
        <v>30</v>
      </c>
      <c r="I19" s="137" t="s">
        <v>30</v>
      </c>
      <c r="J19" s="138" t="s">
        <v>30</v>
      </c>
    </row>
    <row r="20" spans="2:10">
      <c r="B20" s="187" t="s">
        <v>10</v>
      </c>
      <c r="C20" s="192" t="s">
        <v>30</v>
      </c>
      <c r="D20" s="201" t="s">
        <v>30</v>
      </c>
      <c r="E20" s="188">
        <v>46250000</v>
      </c>
      <c r="F20" s="189" t="s">
        <v>30</v>
      </c>
      <c r="G20" s="189" t="s">
        <v>30</v>
      </c>
      <c r="H20" s="188">
        <v>45054699</v>
      </c>
      <c r="I20" s="188">
        <v>34617193466.399994</v>
      </c>
      <c r="J20" s="189">
        <v>97.415565405405403</v>
      </c>
    </row>
    <row r="21" spans="2:10">
      <c r="B21" s="207" t="s">
        <v>30</v>
      </c>
      <c r="C21" s="212" t="s">
        <v>30</v>
      </c>
      <c r="D21" s="207">
        <v>45383</v>
      </c>
      <c r="E21" s="208">
        <v>2500000</v>
      </c>
      <c r="F21" s="209">
        <v>11.494032389322815</v>
      </c>
      <c r="G21" s="209">
        <v>11.49434422819656</v>
      </c>
      <c r="H21" s="208">
        <v>2244749</v>
      </c>
      <c r="I21" s="208">
        <v>2154103199.3800001</v>
      </c>
      <c r="J21" s="209">
        <v>89.789960000000008</v>
      </c>
    </row>
    <row r="22" spans="2:10">
      <c r="B22" s="179">
        <v>45231</v>
      </c>
      <c r="C22" s="213">
        <v>45233</v>
      </c>
      <c r="D22" s="179">
        <v>45383</v>
      </c>
      <c r="E22" s="137">
        <v>1000000</v>
      </c>
      <c r="F22" s="138">
        <v>11.572900000000001</v>
      </c>
      <c r="G22" s="138">
        <v>11.572900000000001</v>
      </c>
      <c r="H22" s="137">
        <v>1000000</v>
      </c>
      <c r="I22" s="137">
        <v>957475000</v>
      </c>
      <c r="J22" s="138">
        <v>100</v>
      </c>
    </row>
    <row r="23" spans="2:10">
      <c r="B23" s="179">
        <v>45231</v>
      </c>
      <c r="C23" s="213">
        <v>45236</v>
      </c>
      <c r="D23" s="179">
        <v>45383</v>
      </c>
      <c r="E23" s="137">
        <v>250000</v>
      </c>
      <c r="F23" s="138">
        <v>11.572900000000001</v>
      </c>
      <c r="G23" s="138">
        <v>11.572900000000001</v>
      </c>
      <c r="H23" s="137">
        <v>136183</v>
      </c>
      <c r="I23" s="137">
        <v>130448507.2</v>
      </c>
      <c r="J23" s="138">
        <v>54.473199999999999</v>
      </c>
    </row>
    <row r="24" spans="2:10">
      <c r="B24" s="179">
        <v>45246</v>
      </c>
      <c r="C24" s="213">
        <v>45247</v>
      </c>
      <c r="D24" s="179">
        <v>45383</v>
      </c>
      <c r="E24" s="137">
        <v>1000000</v>
      </c>
      <c r="F24" s="138">
        <v>11.4132</v>
      </c>
      <c r="G24" s="138">
        <v>11.4139</v>
      </c>
      <c r="H24" s="137">
        <v>1000000</v>
      </c>
      <c r="I24" s="137">
        <v>961724327.88</v>
      </c>
      <c r="J24" s="138">
        <v>100</v>
      </c>
    </row>
    <row r="25" spans="2:10">
      <c r="B25" s="179">
        <v>45246</v>
      </c>
      <c r="C25" s="213">
        <v>45250</v>
      </c>
      <c r="D25" s="180">
        <v>45383</v>
      </c>
      <c r="E25" s="137">
        <v>250000</v>
      </c>
      <c r="F25" s="138">
        <v>11.4132</v>
      </c>
      <c r="G25" s="138">
        <v>11.4132</v>
      </c>
      <c r="H25" s="137">
        <v>108566</v>
      </c>
      <c r="I25" s="137">
        <v>104455364.3</v>
      </c>
      <c r="J25" s="138">
        <v>43.426400000000001</v>
      </c>
    </row>
    <row r="26" spans="2:10">
      <c r="B26" s="179" t="s">
        <v>30</v>
      </c>
      <c r="C26" s="181" t="s">
        <v>30</v>
      </c>
      <c r="D26" s="179" t="s">
        <v>30</v>
      </c>
      <c r="E26" s="137" t="s">
        <v>30</v>
      </c>
      <c r="F26" s="138" t="s">
        <v>30</v>
      </c>
      <c r="G26" s="138" t="s">
        <v>30</v>
      </c>
      <c r="H26" s="137" t="s">
        <v>30</v>
      </c>
      <c r="I26" s="137" t="s">
        <v>30</v>
      </c>
      <c r="J26" s="138" t="s">
        <v>30</v>
      </c>
    </row>
    <row r="27" spans="2:10">
      <c r="B27" s="207" t="s">
        <v>30</v>
      </c>
      <c r="C27" s="212" t="s">
        <v>30</v>
      </c>
      <c r="D27" s="207">
        <v>45566</v>
      </c>
      <c r="E27" s="208">
        <v>2500000</v>
      </c>
      <c r="F27" s="209">
        <v>10.734928114495064</v>
      </c>
      <c r="G27" s="209">
        <v>10.743954818784571</v>
      </c>
      <c r="H27" s="208">
        <v>2304274</v>
      </c>
      <c r="I27" s="208">
        <v>2108706974.1999998</v>
      </c>
      <c r="J27" s="209">
        <v>92.170960000000008</v>
      </c>
    </row>
    <row r="28" spans="2:10">
      <c r="B28" s="179">
        <v>45239</v>
      </c>
      <c r="C28" s="213">
        <v>45240</v>
      </c>
      <c r="D28" s="179">
        <v>45566</v>
      </c>
      <c r="E28" s="137">
        <v>1000000</v>
      </c>
      <c r="F28" s="138">
        <v>10.865</v>
      </c>
      <c r="G28" s="138">
        <v>10.8689</v>
      </c>
      <c r="H28" s="137">
        <v>1000000</v>
      </c>
      <c r="I28" s="137">
        <v>912394560.67999995</v>
      </c>
      <c r="J28" s="138">
        <v>100</v>
      </c>
    </row>
    <row r="29" spans="2:10">
      <c r="B29" s="179">
        <v>45239</v>
      </c>
      <c r="C29" s="213">
        <v>45243</v>
      </c>
      <c r="D29" s="179">
        <v>45566</v>
      </c>
      <c r="E29" s="137">
        <v>250000</v>
      </c>
      <c r="F29" s="138">
        <v>10.865</v>
      </c>
      <c r="G29" s="138">
        <v>10.865</v>
      </c>
      <c r="H29" s="137">
        <v>95233</v>
      </c>
      <c r="I29" s="137">
        <v>86925644.989999995</v>
      </c>
      <c r="J29" s="138">
        <v>38.093199999999996</v>
      </c>
    </row>
    <row r="30" spans="2:10">
      <c r="B30" s="179">
        <v>45253</v>
      </c>
      <c r="C30" s="213">
        <v>45254</v>
      </c>
      <c r="D30" s="179">
        <v>45566</v>
      </c>
      <c r="E30" s="137">
        <v>1000000</v>
      </c>
      <c r="F30" s="138">
        <v>10.617100000000001</v>
      </c>
      <c r="G30" s="138">
        <v>10.634</v>
      </c>
      <c r="H30" s="137">
        <v>1000000</v>
      </c>
      <c r="I30" s="137">
        <v>917512240.20000005</v>
      </c>
      <c r="J30" s="138">
        <v>100</v>
      </c>
    </row>
    <row r="31" spans="2:10">
      <c r="B31" s="179">
        <v>45253</v>
      </c>
      <c r="C31" s="213">
        <v>45257</v>
      </c>
      <c r="D31" s="180">
        <v>45566</v>
      </c>
      <c r="E31" s="137">
        <v>250000</v>
      </c>
      <c r="F31" s="138">
        <v>10.617100000000001</v>
      </c>
      <c r="G31" s="138">
        <v>10.617100000000001</v>
      </c>
      <c r="H31" s="137">
        <v>209041</v>
      </c>
      <c r="I31" s="137">
        <v>191874528.33000001</v>
      </c>
      <c r="J31" s="138">
        <v>83.616399999999999</v>
      </c>
    </row>
    <row r="32" spans="2:10">
      <c r="B32" s="179" t="s">
        <v>30</v>
      </c>
      <c r="C32" s="181" t="s">
        <v>30</v>
      </c>
      <c r="D32" s="179" t="s">
        <v>30</v>
      </c>
      <c r="E32" s="137" t="s">
        <v>30</v>
      </c>
      <c r="F32" s="138" t="s">
        <v>30</v>
      </c>
      <c r="G32" s="138" t="s">
        <v>30</v>
      </c>
      <c r="H32" s="137" t="s">
        <v>30</v>
      </c>
      <c r="I32" s="137" t="s">
        <v>30</v>
      </c>
      <c r="J32" s="138" t="s">
        <v>30</v>
      </c>
    </row>
    <row r="33" spans="2:10">
      <c r="B33" s="207" t="s">
        <v>30</v>
      </c>
      <c r="C33" s="212" t="s">
        <v>30</v>
      </c>
      <c r="D33" s="207">
        <v>46569</v>
      </c>
      <c r="E33" s="208">
        <v>23750000</v>
      </c>
      <c r="F33" s="209">
        <v>10.832108669249717</v>
      </c>
      <c r="G33" s="209">
        <v>10.839922019643785</v>
      </c>
      <c r="H33" s="208">
        <v>23114284</v>
      </c>
      <c r="I33" s="208">
        <v>15936795891.74</v>
      </c>
      <c r="J33" s="209">
        <v>97.323301052631578</v>
      </c>
    </row>
    <row r="34" spans="2:10">
      <c r="B34" s="179">
        <v>45231</v>
      </c>
      <c r="C34" s="213">
        <v>45233</v>
      </c>
      <c r="D34" s="179">
        <v>46569</v>
      </c>
      <c r="E34" s="137">
        <v>4000000</v>
      </c>
      <c r="F34" s="138">
        <v>11.296200000000001</v>
      </c>
      <c r="G34" s="138">
        <v>11.313599999999999</v>
      </c>
      <c r="H34" s="137">
        <v>4000000</v>
      </c>
      <c r="I34" s="137">
        <v>2707407836.7600002</v>
      </c>
      <c r="J34" s="138">
        <v>100</v>
      </c>
    </row>
    <row r="35" spans="2:10">
      <c r="B35" s="179">
        <v>45231</v>
      </c>
      <c r="C35" s="213">
        <v>45236</v>
      </c>
      <c r="D35" s="179">
        <v>46569</v>
      </c>
      <c r="E35" s="137">
        <v>1000000</v>
      </c>
      <c r="F35" s="138">
        <v>11.296200000000001</v>
      </c>
      <c r="G35" s="138">
        <v>11.296200000000001</v>
      </c>
      <c r="H35" s="137">
        <v>946661</v>
      </c>
      <c r="I35" s="137">
        <v>641022479.16999996</v>
      </c>
      <c r="J35" s="138">
        <v>94.6661</v>
      </c>
    </row>
    <row r="36" spans="2:10">
      <c r="B36" s="179">
        <v>45239</v>
      </c>
      <c r="C36" s="213">
        <v>45240</v>
      </c>
      <c r="D36" s="179">
        <v>46569</v>
      </c>
      <c r="E36" s="137">
        <v>5000000</v>
      </c>
      <c r="F36" s="138">
        <v>10.885199999999999</v>
      </c>
      <c r="G36" s="138">
        <v>10.898</v>
      </c>
      <c r="H36" s="137">
        <v>5000000</v>
      </c>
      <c r="I36" s="137">
        <v>3437270933.3000002</v>
      </c>
      <c r="J36" s="138">
        <v>100</v>
      </c>
    </row>
    <row r="37" spans="2:10">
      <c r="B37" s="179">
        <v>45239</v>
      </c>
      <c r="C37" s="213">
        <v>45243</v>
      </c>
      <c r="D37" s="179">
        <v>46569</v>
      </c>
      <c r="E37" s="137">
        <v>1250000</v>
      </c>
      <c r="F37" s="138">
        <v>10.885199999999999</v>
      </c>
      <c r="G37" s="138">
        <v>10.885199999999999</v>
      </c>
      <c r="H37" s="137">
        <v>667638</v>
      </c>
      <c r="I37" s="137">
        <v>459159251.66000003</v>
      </c>
      <c r="J37" s="138">
        <v>53.41104</v>
      </c>
    </row>
    <row r="38" spans="2:10">
      <c r="B38" s="179">
        <v>45246</v>
      </c>
      <c r="C38" s="213">
        <v>45247</v>
      </c>
      <c r="D38" s="179">
        <v>46569</v>
      </c>
      <c r="E38" s="137">
        <v>4000000</v>
      </c>
      <c r="F38" s="138">
        <v>10.5924</v>
      </c>
      <c r="G38" s="138">
        <v>10.598000000000001</v>
      </c>
      <c r="H38" s="137">
        <v>4000000</v>
      </c>
      <c r="I38" s="137">
        <v>2780750882.0999999</v>
      </c>
      <c r="J38" s="138">
        <v>100</v>
      </c>
    </row>
    <row r="39" spans="2:10">
      <c r="B39" s="179">
        <v>45246</v>
      </c>
      <c r="C39" s="213">
        <v>45250</v>
      </c>
      <c r="D39" s="179">
        <v>46569</v>
      </c>
      <c r="E39" s="137">
        <v>1000000</v>
      </c>
      <c r="F39" s="138">
        <v>10.5924</v>
      </c>
      <c r="G39" s="138">
        <v>10.5924</v>
      </c>
      <c r="H39" s="137">
        <v>999988</v>
      </c>
      <c r="I39" s="137">
        <v>695458863.25</v>
      </c>
      <c r="J39" s="138">
        <v>99.998800000000003</v>
      </c>
    </row>
    <row r="40" spans="2:10">
      <c r="B40" s="179">
        <v>45253</v>
      </c>
      <c r="C40" s="213">
        <v>45254</v>
      </c>
      <c r="D40" s="179">
        <v>46569</v>
      </c>
      <c r="E40" s="137">
        <v>6000000</v>
      </c>
      <c r="F40" s="138">
        <v>10.6457</v>
      </c>
      <c r="G40" s="138">
        <v>10.649800000000001</v>
      </c>
      <c r="H40" s="137">
        <v>6000000</v>
      </c>
      <c r="I40" s="137">
        <v>4172246095</v>
      </c>
      <c r="J40" s="138">
        <v>100</v>
      </c>
    </row>
    <row r="41" spans="2:10">
      <c r="B41" s="179">
        <v>45253</v>
      </c>
      <c r="C41" s="213">
        <v>45257</v>
      </c>
      <c r="D41" s="180">
        <v>46569</v>
      </c>
      <c r="E41" s="137">
        <v>1500000</v>
      </c>
      <c r="F41" s="138">
        <v>10.6457</v>
      </c>
      <c r="G41" s="138">
        <v>10.6457</v>
      </c>
      <c r="H41" s="137">
        <v>1499997</v>
      </c>
      <c r="I41" s="137">
        <v>1043479550.5</v>
      </c>
      <c r="J41" s="138">
        <v>99.999800000000008</v>
      </c>
    </row>
    <row r="42" spans="2:10">
      <c r="B42" s="179" t="s">
        <v>30</v>
      </c>
      <c r="C42" s="181" t="s">
        <v>30</v>
      </c>
      <c r="D42" s="179" t="s">
        <v>30</v>
      </c>
      <c r="E42" s="137" t="s">
        <v>30</v>
      </c>
      <c r="F42" s="138" t="s">
        <v>30</v>
      </c>
      <c r="G42" s="138" t="s">
        <v>30</v>
      </c>
      <c r="H42" s="137" t="s">
        <v>30</v>
      </c>
      <c r="I42" s="137" t="s">
        <v>30</v>
      </c>
      <c r="J42" s="138" t="s">
        <v>30</v>
      </c>
    </row>
    <row r="43" spans="2:10">
      <c r="B43" s="207" t="s">
        <v>30</v>
      </c>
      <c r="C43" s="212" t="s">
        <v>30</v>
      </c>
      <c r="D43" s="207">
        <v>45931</v>
      </c>
      <c r="E43" s="208">
        <v>17500000</v>
      </c>
      <c r="F43" s="209">
        <v>10.5112860417211</v>
      </c>
      <c r="G43" s="209">
        <v>10.51603551778374</v>
      </c>
      <c r="H43" s="208">
        <v>17391392</v>
      </c>
      <c r="I43" s="208">
        <v>14417587401.079998</v>
      </c>
      <c r="J43" s="209">
        <v>99.379382857142858</v>
      </c>
    </row>
    <row r="44" spans="2:10">
      <c r="B44" s="179">
        <v>45231</v>
      </c>
      <c r="C44" s="213">
        <v>45233</v>
      </c>
      <c r="D44" s="179">
        <v>45931</v>
      </c>
      <c r="E44" s="137">
        <v>2000000</v>
      </c>
      <c r="F44" s="138">
        <v>10.939399999999999</v>
      </c>
      <c r="G44" s="138">
        <v>10.9489</v>
      </c>
      <c r="H44" s="137">
        <v>2000000</v>
      </c>
      <c r="I44" s="137">
        <v>1640488686</v>
      </c>
      <c r="J44" s="138">
        <v>100</v>
      </c>
    </row>
    <row r="45" spans="2:10">
      <c r="B45" s="179">
        <v>45231</v>
      </c>
      <c r="C45" s="213">
        <v>45236</v>
      </c>
      <c r="D45" s="179">
        <v>45931</v>
      </c>
      <c r="E45" s="137">
        <v>500000</v>
      </c>
      <c r="F45" s="138">
        <v>10.939399999999999</v>
      </c>
      <c r="G45" s="138">
        <v>10.939399999999999</v>
      </c>
      <c r="H45" s="137">
        <v>473323</v>
      </c>
      <c r="I45" s="137">
        <v>388400579.99000001</v>
      </c>
      <c r="J45" s="138">
        <v>94.664599999999993</v>
      </c>
    </row>
    <row r="46" spans="2:10">
      <c r="B46" s="179">
        <v>45239</v>
      </c>
      <c r="C46" s="213">
        <v>45240</v>
      </c>
      <c r="D46" s="179">
        <v>45931</v>
      </c>
      <c r="E46" s="137">
        <v>4000000</v>
      </c>
      <c r="F46" s="138">
        <v>10.6282</v>
      </c>
      <c r="G46" s="138">
        <v>10.635</v>
      </c>
      <c r="H46" s="137">
        <v>4000000</v>
      </c>
      <c r="I46" s="137">
        <v>3305231259.1500001</v>
      </c>
      <c r="J46" s="138">
        <v>100</v>
      </c>
    </row>
    <row r="47" spans="2:10">
      <c r="B47" s="179">
        <v>45239</v>
      </c>
      <c r="C47" s="213">
        <v>45243</v>
      </c>
      <c r="D47" s="179">
        <v>45931</v>
      </c>
      <c r="E47" s="137">
        <v>1000000</v>
      </c>
      <c r="F47" s="138">
        <v>10.6282</v>
      </c>
      <c r="G47" s="138">
        <v>10.6282</v>
      </c>
      <c r="H47" s="137">
        <v>918088</v>
      </c>
      <c r="I47" s="137">
        <v>758928167.90999997</v>
      </c>
      <c r="J47" s="138">
        <v>91.808800000000005</v>
      </c>
    </row>
    <row r="48" spans="2:10">
      <c r="B48" s="179">
        <v>45246</v>
      </c>
      <c r="C48" s="213">
        <v>45247</v>
      </c>
      <c r="D48" s="179">
        <v>45931</v>
      </c>
      <c r="E48" s="137">
        <v>4000000</v>
      </c>
      <c r="F48" s="138">
        <v>10.3323</v>
      </c>
      <c r="G48" s="138">
        <v>10.34</v>
      </c>
      <c r="H48" s="137">
        <v>4000000</v>
      </c>
      <c r="I48" s="137">
        <v>3327185498.52</v>
      </c>
      <c r="J48" s="138">
        <v>100</v>
      </c>
    </row>
    <row r="49" spans="2:10">
      <c r="B49" s="179">
        <v>45246</v>
      </c>
      <c r="C49" s="213">
        <v>45250</v>
      </c>
      <c r="D49" s="179">
        <v>45931</v>
      </c>
      <c r="E49" s="137">
        <v>1000000</v>
      </c>
      <c r="F49" s="138">
        <v>10.3323</v>
      </c>
      <c r="G49" s="138">
        <v>10.3323</v>
      </c>
      <c r="H49" s="137">
        <v>999988</v>
      </c>
      <c r="I49" s="137">
        <v>832111379.38999999</v>
      </c>
      <c r="J49" s="138">
        <v>99.998800000000003</v>
      </c>
    </row>
    <row r="50" spans="2:10">
      <c r="B50" s="179">
        <v>45253</v>
      </c>
      <c r="C50" s="213">
        <v>45254</v>
      </c>
      <c r="D50" s="179">
        <v>45931</v>
      </c>
      <c r="E50" s="137">
        <v>4000000</v>
      </c>
      <c r="F50" s="138">
        <v>10.3635</v>
      </c>
      <c r="G50" s="138">
        <v>10.3649</v>
      </c>
      <c r="H50" s="137">
        <v>4000000</v>
      </c>
      <c r="I50" s="137">
        <v>3331937117.46</v>
      </c>
      <c r="J50" s="138">
        <v>100</v>
      </c>
    </row>
    <row r="51" spans="2:10">
      <c r="B51" s="179">
        <v>45253</v>
      </c>
      <c r="C51" s="213">
        <v>45257</v>
      </c>
      <c r="D51" s="180">
        <v>45931</v>
      </c>
      <c r="E51" s="137">
        <v>1000000</v>
      </c>
      <c r="F51" s="138">
        <v>10.3635</v>
      </c>
      <c r="G51" s="138">
        <v>10.3635</v>
      </c>
      <c r="H51" s="137">
        <v>999993</v>
      </c>
      <c r="I51" s="137">
        <v>833304712.65999997</v>
      </c>
      <c r="J51" s="138">
        <v>99.999300000000005</v>
      </c>
    </row>
    <row r="52" spans="2:10">
      <c r="B52" s="179" t="s">
        <v>30</v>
      </c>
      <c r="C52" s="181" t="s">
        <v>30</v>
      </c>
      <c r="D52" s="179" t="s">
        <v>30</v>
      </c>
      <c r="E52" s="137" t="s">
        <v>30</v>
      </c>
      <c r="F52" s="138" t="s">
        <v>30</v>
      </c>
      <c r="G52" s="138" t="s">
        <v>30</v>
      </c>
      <c r="H52" s="137" t="s">
        <v>30</v>
      </c>
      <c r="I52" s="137" t="s">
        <v>30</v>
      </c>
      <c r="J52" s="138" t="s">
        <v>30</v>
      </c>
    </row>
    <row r="53" spans="2:10">
      <c r="B53" s="187" t="s">
        <v>11</v>
      </c>
      <c r="C53" s="192" t="s">
        <v>30</v>
      </c>
      <c r="D53" s="201" t="s">
        <v>30</v>
      </c>
      <c r="E53" s="188">
        <v>6875000</v>
      </c>
      <c r="F53" s="189" t="s">
        <v>30</v>
      </c>
      <c r="G53" s="189" t="s">
        <v>30</v>
      </c>
      <c r="H53" s="188">
        <v>6595653</v>
      </c>
      <c r="I53" s="188">
        <v>28178753391.93</v>
      </c>
      <c r="J53" s="189">
        <v>95.93677090909091</v>
      </c>
    </row>
    <row r="54" spans="2:10">
      <c r="B54" s="207" t="s">
        <v>30</v>
      </c>
      <c r="C54" s="212" t="s">
        <v>30</v>
      </c>
      <c r="D54" s="207">
        <v>46249</v>
      </c>
      <c r="E54" s="208">
        <v>2250000</v>
      </c>
      <c r="F54" s="209">
        <v>5.7228209695014938</v>
      </c>
      <c r="G54" s="209">
        <v>5.7228209695014938</v>
      </c>
      <c r="H54" s="208">
        <v>2108300</v>
      </c>
      <c r="I54" s="208">
        <v>8967471811.7799988</v>
      </c>
      <c r="J54" s="209">
        <v>93.702222222222218</v>
      </c>
    </row>
    <row r="55" spans="2:10">
      <c r="B55" s="179">
        <v>45230</v>
      </c>
      <c r="C55" s="213">
        <v>45231</v>
      </c>
      <c r="D55" s="179">
        <v>46249</v>
      </c>
      <c r="E55" s="137">
        <v>375000</v>
      </c>
      <c r="F55" s="138">
        <v>6.14</v>
      </c>
      <c r="G55" s="138">
        <v>6.14</v>
      </c>
      <c r="H55" s="137">
        <v>300000</v>
      </c>
      <c r="I55" s="137">
        <v>1258218521.98</v>
      </c>
      <c r="J55" s="138">
        <v>80</v>
      </c>
    </row>
    <row r="56" spans="2:10">
      <c r="B56" s="179">
        <v>45244</v>
      </c>
      <c r="C56" s="213">
        <v>45246</v>
      </c>
      <c r="D56" s="179">
        <v>46249</v>
      </c>
      <c r="E56" s="137">
        <v>937500</v>
      </c>
      <c r="F56" s="138">
        <v>5.7740000000000009</v>
      </c>
      <c r="G56" s="138">
        <v>5.7740000000000009</v>
      </c>
      <c r="H56" s="137">
        <v>937497</v>
      </c>
      <c r="I56" s="137">
        <v>3979092722.7399998</v>
      </c>
      <c r="J56" s="138">
        <v>99.999679999999998</v>
      </c>
    </row>
    <row r="57" spans="2:10">
      <c r="B57" s="179">
        <v>45258</v>
      </c>
      <c r="C57" s="213">
        <v>45259</v>
      </c>
      <c r="D57" s="180">
        <v>46249</v>
      </c>
      <c r="E57" s="137">
        <v>937500</v>
      </c>
      <c r="F57" s="138">
        <v>5.5239999999999991</v>
      </c>
      <c r="G57" s="138">
        <v>5.5239999999999991</v>
      </c>
      <c r="H57" s="137">
        <v>870803</v>
      </c>
      <c r="I57" s="137">
        <v>3730160567.0599999</v>
      </c>
      <c r="J57" s="138">
        <v>92.885653333333323</v>
      </c>
    </row>
    <row r="58" spans="2:10">
      <c r="B58" s="179" t="s">
        <v>30</v>
      </c>
      <c r="C58" s="181" t="s">
        <v>30</v>
      </c>
      <c r="D58" s="179" t="s">
        <v>30</v>
      </c>
      <c r="E58" s="137" t="s">
        <v>30</v>
      </c>
      <c r="F58" s="138" t="s">
        <v>30</v>
      </c>
      <c r="G58" s="138" t="s">
        <v>30</v>
      </c>
      <c r="H58" s="137" t="s">
        <v>30</v>
      </c>
      <c r="I58" s="137" t="s">
        <v>30</v>
      </c>
      <c r="J58" s="138" t="s">
        <v>30</v>
      </c>
    </row>
    <row r="59" spans="2:10">
      <c r="B59" s="207" t="s">
        <v>30</v>
      </c>
      <c r="C59" s="212" t="s">
        <v>30</v>
      </c>
      <c r="D59" s="207">
        <v>46980</v>
      </c>
      <c r="E59" s="208">
        <v>1000000</v>
      </c>
      <c r="F59" s="209">
        <v>5.7178046507465154</v>
      </c>
      <c r="G59" s="209">
        <v>5.7178046507465154</v>
      </c>
      <c r="H59" s="208">
        <v>871516</v>
      </c>
      <c r="I59" s="208">
        <v>3722832025.0999999</v>
      </c>
      <c r="J59" s="209">
        <v>87.151600000000002</v>
      </c>
    </row>
    <row r="60" spans="2:10">
      <c r="B60" s="179">
        <v>45237</v>
      </c>
      <c r="C60" s="213">
        <v>45238</v>
      </c>
      <c r="D60" s="179">
        <v>46980</v>
      </c>
      <c r="E60" s="137">
        <v>375000</v>
      </c>
      <c r="F60" s="138">
        <v>5.8450000000000006</v>
      </c>
      <c r="G60" s="138">
        <v>5.8450000000000006</v>
      </c>
      <c r="H60" s="137">
        <v>363017</v>
      </c>
      <c r="I60" s="137">
        <v>1540269720.1799998</v>
      </c>
      <c r="J60" s="138">
        <v>96.804533333333325</v>
      </c>
    </row>
    <row r="61" spans="2:10">
      <c r="B61" s="179">
        <v>45251</v>
      </c>
      <c r="C61" s="213">
        <v>45252</v>
      </c>
      <c r="D61" s="180">
        <v>46980</v>
      </c>
      <c r="E61" s="137">
        <v>625000</v>
      </c>
      <c r="F61" s="138">
        <v>5.6269999999999998</v>
      </c>
      <c r="G61" s="138">
        <v>5.6269999999999998</v>
      </c>
      <c r="H61" s="137">
        <v>508499</v>
      </c>
      <c r="I61" s="137">
        <v>2182562304.9200001</v>
      </c>
      <c r="J61" s="138">
        <v>81.359840000000005</v>
      </c>
    </row>
    <row r="62" spans="2:10">
      <c r="B62" s="179" t="s">
        <v>30</v>
      </c>
      <c r="C62" s="181" t="s">
        <v>30</v>
      </c>
      <c r="D62" s="179" t="s">
        <v>30</v>
      </c>
      <c r="E62" s="137" t="s">
        <v>30</v>
      </c>
      <c r="F62" s="138" t="s">
        <v>30</v>
      </c>
      <c r="G62" s="138" t="s">
        <v>30</v>
      </c>
      <c r="H62" s="137" t="s">
        <v>30</v>
      </c>
      <c r="I62" s="137" t="s">
        <v>30</v>
      </c>
      <c r="J62" s="138" t="s">
        <v>30</v>
      </c>
    </row>
    <row r="63" spans="2:10">
      <c r="B63" s="207" t="s">
        <v>30</v>
      </c>
      <c r="C63" s="212" t="s">
        <v>30</v>
      </c>
      <c r="D63" s="207">
        <v>51363</v>
      </c>
      <c r="E63" s="208">
        <v>562500</v>
      </c>
      <c r="F63" s="209">
        <v>5.8548000000000009</v>
      </c>
      <c r="G63" s="209">
        <v>5.8548000000000009</v>
      </c>
      <c r="H63" s="208">
        <v>562488</v>
      </c>
      <c r="I63" s="208">
        <v>2412685242.5099998</v>
      </c>
      <c r="J63" s="209">
        <v>99.997866666666667</v>
      </c>
    </row>
    <row r="64" spans="2:10">
      <c r="B64" s="179">
        <v>45237</v>
      </c>
      <c r="C64" s="213">
        <v>45238</v>
      </c>
      <c r="D64" s="179">
        <v>51363</v>
      </c>
      <c r="E64" s="137">
        <v>300000</v>
      </c>
      <c r="F64" s="138">
        <v>5.8978000000000002</v>
      </c>
      <c r="G64" s="138">
        <v>5.8978000000000002</v>
      </c>
      <c r="H64" s="137">
        <v>300000</v>
      </c>
      <c r="I64" s="137">
        <v>1279792289.05</v>
      </c>
      <c r="J64" s="138">
        <v>100</v>
      </c>
    </row>
    <row r="65" spans="2:10">
      <c r="B65" s="179">
        <v>45237</v>
      </c>
      <c r="C65" s="213">
        <v>45239</v>
      </c>
      <c r="D65" s="179">
        <v>51363</v>
      </c>
      <c r="E65" s="137">
        <v>75000</v>
      </c>
      <c r="F65" s="138">
        <v>5.8978000000000002</v>
      </c>
      <c r="G65" s="138">
        <v>5.8978000000000002</v>
      </c>
      <c r="H65" s="137">
        <v>74992</v>
      </c>
      <c r="I65" s="137">
        <v>320014442.76999998</v>
      </c>
      <c r="J65" s="138">
        <v>99.989333333333335</v>
      </c>
    </row>
    <row r="66" spans="2:10">
      <c r="B66" s="179">
        <v>45251</v>
      </c>
      <c r="C66" s="213">
        <v>45252</v>
      </c>
      <c r="D66" s="179">
        <v>51363</v>
      </c>
      <c r="E66" s="137">
        <v>150000</v>
      </c>
      <c r="F66" s="138">
        <v>5.7687999999999997</v>
      </c>
      <c r="G66" s="138">
        <v>5.7687999999999997</v>
      </c>
      <c r="H66" s="137">
        <v>150000</v>
      </c>
      <c r="I66" s="137">
        <v>650275155.57000005</v>
      </c>
      <c r="J66" s="138">
        <v>100</v>
      </c>
    </row>
    <row r="67" spans="2:10">
      <c r="B67" s="179">
        <v>45251</v>
      </c>
      <c r="C67" s="213">
        <v>45253</v>
      </c>
      <c r="D67" s="180">
        <v>51363</v>
      </c>
      <c r="E67" s="137">
        <v>37500</v>
      </c>
      <c r="F67" s="138">
        <v>5.7687999999999997</v>
      </c>
      <c r="G67" s="138">
        <v>5.7687999999999997</v>
      </c>
      <c r="H67" s="137">
        <v>37496</v>
      </c>
      <c r="I67" s="137">
        <v>162603355.12</v>
      </c>
      <c r="J67" s="138">
        <v>99.989333333333335</v>
      </c>
    </row>
    <row r="68" spans="2:10">
      <c r="B68" s="179" t="s">
        <v>30</v>
      </c>
      <c r="C68" s="181" t="s">
        <v>30</v>
      </c>
      <c r="D68" s="179" t="s">
        <v>30</v>
      </c>
      <c r="E68" s="137" t="s">
        <v>30</v>
      </c>
      <c r="F68" s="138" t="s">
        <v>30</v>
      </c>
      <c r="G68" s="138" t="s">
        <v>30</v>
      </c>
      <c r="H68" s="137" t="s">
        <v>30</v>
      </c>
      <c r="I68" s="137" t="s">
        <v>30</v>
      </c>
      <c r="J68" s="138" t="s">
        <v>30</v>
      </c>
    </row>
    <row r="69" spans="2:10">
      <c r="B69" s="207" t="s">
        <v>30</v>
      </c>
      <c r="C69" s="212" t="s">
        <v>30</v>
      </c>
      <c r="D69" s="207">
        <v>55015</v>
      </c>
      <c r="E69" s="210">
        <v>562500</v>
      </c>
      <c r="F69" s="211">
        <v>5.8783321027275726</v>
      </c>
      <c r="G69" s="211">
        <v>5.8783321027275726</v>
      </c>
      <c r="H69" s="210">
        <v>553386</v>
      </c>
      <c r="I69" s="210">
        <v>2379130053.9900002</v>
      </c>
      <c r="J69" s="209">
        <v>98.379733333333334</v>
      </c>
    </row>
    <row r="70" spans="2:10">
      <c r="B70" s="179">
        <v>45230</v>
      </c>
      <c r="C70" s="213">
        <v>45231</v>
      </c>
      <c r="D70" s="179">
        <v>55015</v>
      </c>
      <c r="E70" s="137">
        <v>150000</v>
      </c>
      <c r="F70" s="138">
        <v>5.9978999999999996</v>
      </c>
      <c r="G70" s="138">
        <v>5.9978999999999996</v>
      </c>
      <c r="H70" s="137">
        <v>140900</v>
      </c>
      <c r="I70" s="137">
        <v>594511940.23000002</v>
      </c>
      <c r="J70" s="138">
        <v>93.933333333333337</v>
      </c>
    </row>
    <row r="71" spans="2:10">
      <c r="B71" s="179">
        <v>45230</v>
      </c>
      <c r="C71" s="213">
        <v>45233</v>
      </c>
      <c r="D71" s="179">
        <v>55015</v>
      </c>
      <c r="E71" s="137">
        <v>37500</v>
      </c>
      <c r="F71" s="138">
        <v>5.9978999999999996</v>
      </c>
      <c r="G71" s="138">
        <v>5.9978999999999996</v>
      </c>
      <c r="H71" s="137">
        <v>37495</v>
      </c>
      <c r="I71" s="137">
        <v>158272019.97</v>
      </c>
      <c r="J71" s="138">
        <v>99.986666666666665</v>
      </c>
    </row>
    <row r="72" spans="2:10">
      <c r="B72" s="179">
        <v>45244</v>
      </c>
      <c r="C72" s="213">
        <v>45246</v>
      </c>
      <c r="D72" s="179">
        <v>55015</v>
      </c>
      <c r="E72" s="137">
        <v>150000</v>
      </c>
      <c r="F72" s="138">
        <v>5.8598999999999997</v>
      </c>
      <c r="G72" s="138">
        <v>5.8598999999999997</v>
      </c>
      <c r="H72" s="137">
        <v>150000</v>
      </c>
      <c r="I72" s="137">
        <v>646212994.63</v>
      </c>
      <c r="J72" s="138">
        <v>100</v>
      </c>
    </row>
    <row r="73" spans="2:10">
      <c r="B73" s="179">
        <v>45244</v>
      </c>
      <c r="C73" s="213">
        <v>45247</v>
      </c>
      <c r="D73" s="179">
        <v>55015</v>
      </c>
      <c r="E73" s="137">
        <v>37500</v>
      </c>
      <c r="F73" s="138">
        <v>5.8598999999999997</v>
      </c>
      <c r="G73" s="138">
        <v>5.8598999999999997</v>
      </c>
      <c r="H73" s="137">
        <v>37495</v>
      </c>
      <c r="I73" s="137">
        <v>161584742.81</v>
      </c>
      <c r="J73" s="138">
        <v>99.986666666666665</v>
      </c>
    </row>
    <row r="74" spans="2:10">
      <c r="B74" s="179">
        <v>45258</v>
      </c>
      <c r="C74" s="213">
        <v>45259</v>
      </c>
      <c r="D74" s="179">
        <v>55015</v>
      </c>
      <c r="E74" s="137">
        <v>150000</v>
      </c>
      <c r="F74" s="138">
        <v>5.7830000000000004</v>
      </c>
      <c r="G74" s="138">
        <v>5.7830000000000004</v>
      </c>
      <c r="H74" s="137">
        <v>150000</v>
      </c>
      <c r="I74" s="137">
        <v>654804241.49000001</v>
      </c>
      <c r="J74" s="138">
        <v>100</v>
      </c>
    </row>
    <row r="75" spans="2:10">
      <c r="B75" s="179">
        <v>45258</v>
      </c>
      <c r="C75" s="213">
        <v>45260</v>
      </c>
      <c r="D75" s="180">
        <v>55015</v>
      </c>
      <c r="E75" s="137">
        <v>37500</v>
      </c>
      <c r="F75" s="138">
        <v>5.7830000000000004</v>
      </c>
      <c r="G75" s="138">
        <v>5.7830000000000004</v>
      </c>
      <c r="H75" s="137">
        <v>37496</v>
      </c>
      <c r="I75" s="137">
        <v>163744114.86000001</v>
      </c>
      <c r="J75" s="138">
        <v>99.989333333333335</v>
      </c>
    </row>
    <row r="76" spans="2:10">
      <c r="B76" s="179" t="s">
        <v>30</v>
      </c>
      <c r="C76" s="181" t="s">
        <v>30</v>
      </c>
      <c r="D76" s="179" t="s">
        <v>30</v>
      </c>
      <c r="E76" s="137" t="s">
        <v>30</v>
      </c>
      <c r="F76" s="138" t="s">
        <v>30</v>
      </c>
      <c r="G76" s="138" t="s">
        <v>30</v>
      </c>
      <c r="H76" s="137" t="s">
        <v>30</v>
      </c>
      <c r="I76" s="137" t="s">
        <v>30</v>
      </c>
      <c r="J76" s="138" t="s">
        <v>30</v>
      </c>
    </row>
    <row r="77" spans="2:10">
      <c r="B77" s="207" t="s">
        <v>30</v>
      </c>
      <c r="C77" s="212" t="s">
        <v>30</v>
      </c>
      <c r="D77" s="207">
        <v>58668</v>
      </c>
      <c r="E77" s="208">
        <v>562500</v>
      </c>
      <c r="F77" s="209">
        <v>5.8765998517299067</v>
      </c>
      <c r="G77" s="209">
        <v>5.8765998517299067</v>
      </c>
      <c r="H77" s="208">
        <v>562487</v>
      </c>
      <c r="I77" s="208">
        <v>2424663621.2000003</v>
      </c>
      <c r="J77" s="209">
        <v>99.997688888888888</v>
      </c>
    </row>
    <row r="78" spans="2:10">
      <c r="B78" s="179">
        <v>45237</v>
      </c>
      <c r="C78" s="213">
        <v>45238</v>
      </c>
      <c r="D78" s="179">
        <v>58668</v>
      </c>
      <c r="E78" s="137">
        <v>150000</v>
      </c>
      <c r="F78" s="138">
        <v>5.96</v>
      </c>
      <c r="G78" s="138">
        <v>5.96</v>
      </c>
      <c r="H78" s="137">
        <v>150000</v>
      </c>
      <c r="I78" s="137">
        <v>637501377.73000002</v>
      </c>
      <c r="J78" s="138">
        <v>100</v>
      </c>
    </row>
    <row r="79" spans="2:10">
      <c r="B79" s="179">
        <v>45237</v>
      </c>
      <c r="C79" s="213">
        <v>45239</v>
      </c>
      <c r="D79" s="179">
        <v>58668</v>
      </c>
      <c r="E79" s="137">
        <v>37500</v>
      </c>
      <c r="F79" s="138">
        <v>5.96</v>
      </c>
      <c r="G79" s="138">
        <v>5.96</v>
      </c>
      <c r="H79" s="137">
        <v>37495</v>
      </c>
      <c r="I79" s="137">
        <v>159404601.97</v>
      </c>
      <c r="J79" s="138">
        <v>99.986666666666665</v>
      </c>
    </row>
    <row r="80" spans="2:10">
      <c r="B80" s="179">
        <v>45251</v>
      </c>
      <c r="C80" s="213">
        <v>45252</v>
      </c>
      <c r="D80" s="179">
        <v>58668</v>
      </c>
      <c r="E80" s="137">
        <v>300000</v>
      </c>
      <c r="F80" s="138">
        <v>5.8349000000000002</v>
      </c>
      <c r="G80" s="138">
        <v>5.8349000000000002</v>
      </c>
      <c r="H80" s="137">
        <v>300000</v>
      </c>
      <c r="I80" s="137">
        <v>1302150061.1800001</v>
      </c>
      <c r="J80" s="138">
        <v>100</v>
      </c>
    </row>
    <row r="81" spans="2:10">
      <c r="B81" s="179">
        <v>45251</v>
      </c>
      <c r="C81" s="213">
        <v>45253</v>
      </c>
      <c r="D81" s="180">
        <v>58668</v>
      </c>
      <c r="E81" s="137">
        <v>75000</v>
      </c>
      <c r="F81" s="138">
        <v>5.8349000000000002</v>
      </c>
      <c r="G81" s="138">
        <v>5.8349000000000002</v>
      </c>
      <c r="H81" s="137">
        <v>74992</v>
      </c>
      <c r="I81" s="137">
        <v>325607580.31999999</v>
      </c>
      <c r="J81" s="138">
        <v>99.989333333333335</v>
      </c>
    </row>
    <row r="82" spans="2:10">
      <c r="B82" s="179" t="s">
        <v>30</v>
      </c>
      <c r="C82" s="181" t="s">
        <v>30</v>
      </c>
      <c r="D82" s="179" t="s">
        <v>30</v>
      </c>
      <c r="E82" s="137" t="s">
        <v>30</v>
      </c>
      <c r="F82" s="138" t="s">
        <v>30</v>
      </c>
      <c r="G82" s="138" t="s">
        <v>30</v>
      </c>
      <c r="H82" s="137" t="s">
        <v>30</v>
      </c>
      <c r="I82" s="137" t="s">
        <v>30</v>
      </c>
      <c r="J82" s="138" t="s">
        <v>30</v>
      </c>
    </row>
    <row r="83" spans="2:10">
      <c r="B83" s="207" t="s">
        <v>30</v>
      </c>
      <c r="C83" s="212" t="s">
        <v>30</v>
      </c>
      <c r="D83" s="207">
        <v>48714</v>
      </c>
      <c r="E83" s="210">
        <v>1937500</v>
      </c>
      <c r="F83" s="211">
        <v>5.7429800379462757</v>
      </c>
      <c r="G83" s="211">
        <v>5.7429800379462757</v>
      </c>
      <c r="H83" s="210">
        <v>1937476</v>
      </c>
      <c r="I83" s="210">
        <v>8271970637.3499994</v>
      </c>
      <c r="J83" s="209">
        <v>99.998761290322577</v>
      </c>
    </row>
    <row r="84" spans="2:10">
      <c r="B84" s="179">
        <v>45230</v>
      </c>
      <c r="C84" s="213">
        <v>45231</v>
      </c>
      <c r="D84" s="179">
        <v>48714</v>
      </c>
      <c r="E84" s="137">
        <v>300000</v>
      </c>
      <c r="F84" s="138">
        <v>5.8864000000000001</v>
      </c>
      <c r="G84" s="138">
        <v>5.8864000000000001</v>
      </c>
      <c r="H84" s="137">
        <v>300000</v>
      </c>
      <c r="I84" s="137">
        <v>1292592650.0599999</v>
      </c>
      <c r="J84" s="138">
        <v>100</v>
      </c>
    </row>
    <row r="85" spans="2:10">
      <c r="B85" s="179">
        <v>45230</v>
      </c>
      <c r="C85" s="213">
        <v>45233</v>
      </c>
      <c r="D85" s="179">
        <v>48714</v>
      </c>
      <c r="E85" s="137">
        <v>75000</v>
      </c>
      <c r="F85" s="138">
        <v>5.8864000000000001</v>
      </c>
      <c r="G85" s="138">
        <v>5.8864000000000001</v>
      </c>
      <c r="H85" s="137">
        <v>74991</v>
      </c>
      <c r="I85" s="137">
        <v>323238853.00999999</v>
      </c>
      <c r="J85" s="138">
        <v>99.988</v>
      </c>
    </row>
    <row r="86" spans="2:10">
      <c r="B86" s="179">
        <v>45244</v>
      </c>
      <c r="C86" s="213">
        <v>45246</v>
      </c>
      <c r="D86" s="179">
        <v>48714</v>
      </c>
      <c r="E86" s="137">
        <v>500000</v>
      </c>
      <c r="F86" s="138">
        <v>5.7568000000000001</v>
      </c>
      <c r="G86" s="138">
        <v>5.7568000000000001</v>
      </c>
      <c r="H86" s="137">
        <v>500000</v>
      </c>
      <c r="I86" s="137">
        <v>2118526385.99</v>
      </c>
      <c r="J86" s="138">
        <v>100</v>
      </c>
    </row>
    <row r="87" spans="2:10">
      <c r="B87" s="179">
        <v>45244</v>
      </c>
      <c r="C87" s="213">
        <v>45247</v>
      </c>
      <c r="D87" s="179">
        <v>48714</v>
      </c>
      <c r="E87" s="137">
        <v>125000</v>
      </c>
      <c r="F87" s="138">
        <v>5.7568000000000001</v>
      </c>
      <c r="G87" s="138">
        <v>5.7568000000000001</v>
      </c>
      <c r="H87" s="137">
        <v>124989</v>
      </c>
      <c r="I87" s="137">
        <v>529753641.35000002</v>
      </c>
      <c r="J87" s="138">
        <v>99.991200000000006</v>
      </c>
    </row>
    <row r="88" spans="2:10">
      <c r="B88" s="179">
        <v>45258</v>
      </c>
      <c r="C88" s="213">
        <v>45259</v>
      </c>
      <c r="D88" s="179">
        <v>48714</v>
      </c>
      <c r="E88" s="137">
        <v>750000</v>
      </c>
      <c r="F88" s="138">
        <v>5.6764000000000001</v>
      </c>
      <c r="G88" s="138">
        <v>5.6764000000000001</v>
      </c>
      <c r="H88" s="137">
        <v>750000</v>
      </c>
      <c r="I88" s="137">
        <v>3206067118.48</v>
      </c>
      <c r="J88" s="138">
        <v>100</v>
      </c>
    </row>
    <row r="89" spans="2:10">
      <c r="B89" s="179">
        <v>45258</v>
      </c>
      <c r="C89" s="213">
        <v>45260</v>
      </c>
      <c r="D89" s="180">
        <v>48714</v>
      </c>
      <c r="E89" s="137">
        <v>187500</v>
      </c>
      <c r="F89" s="138">
        <v>5.6764000000000001</v>
      </c>
      <c r="G89" s="138">
        <v>5.6764000000000001</v>
      </c>
      <c r="H89" s="137">
        <v>187496</v>
      </c>
      <c r="I89" s="137">
        <v>801791988.46000004</v>
      </c>
      <c r="J89" s="138">
        <v>99.997866666666667</v>
      </c>
    </row>
    <row r="90" spans="2:10">
      <c r="B90" s="179" t="s">
        <v>30</v>
      </c>
      <c r="C90" s="181" t="s">
        <v>30</v>
      </c>
      <c r="D90" s="179" t="s">
        <v>30</v>
      </c>
      <c r="E90" s="137" t="s">
        <v>30</v>
      </c>
      <c r="F90" s="138" t="s">
        <v>30</v>
      </c>
      <c r="G90" s="138" t="s">
        <v>30</v>
      </c>
      <c r="H90" s="137" t="s">
        <v>30</v>
      </c>
      <c r="I90" s="137" t="s">
        <v>30</v>
      </c>
      <c r="J90" s="138" t="s">
        <v>30</v>
      </c>
    </row>
    <row r="91" spans="2:10">
      <c r="B91" s="187" t="s">
        <v>12</v>
      </c>
      <c r="C91" s="192" t="s">
        <v>30</v>
      </c>
      <c r="D91" s="201" t="s">
        <v>30</v>
      </c>
      <c r="E91" s="188">
        <v>6875000</v>
      </c>
      <c r="F91" s="189" t="s">
        <v>30</v>
      </c>
      <c r="G91" s="189" t="s">
        <v>30</v>
      </c>
      <c r="H91" s="188">
        <v>6526137</v>
      </c>
      <c r="I91" s="188">
        <v>6413423068.79</v>
      </c>
      <c r="J91" s="189">
        <v>94.925629090909098</v>
      </c>
    </row>
    <row r="92" spans="2:10">
      <c r="B92" s="207" t="s">
        <v>30</v>
      </c>
      <c r="C92" s="212" t="s">
        <v>30</v>
      </c>
      <c r="D92" s="207">
        <v>47119</v>
      </c>
      <c r="E92" s="208">
        <v>3125000</v>
      </c>
      <c r="F92" s="209">
        <v>11.026938147430879</v>
      </c>
      <c r="G92" s="209">
        <v>11.029395238680664</v>
      </c>
      <c r="H92" s="208">
        <v>2960818</v>
      </c>
      <c r="I92" s="208">
        <v>2958699089.4899998</v>
      </c>
      <c r="J92" s="209">
        <v>94.746176000000006</v>
      </c>
    </row>
    <row r="93" spans="2:10">
      <c r="B93" s="179">
        <v>45231</v>
      </c>
      <c r="C93" s="213">
        <v>45233</v>
      </c>
      <c r="D93" s="179">
        <v>47119</v>
      </c>
      <c r="E93" s="137">
        <v>500000</v>
      </c>
      <c r="F93" s="138">
        <v>11.499000000000001</v>
      </c>
      <c r="G93" s="138">
        <v>11.499000000000001</v>
      </c>
      <c r="H93" s="137">
        <v>500000</v>
      </c>
      <c r="I93" s="137">
        <v>489777957.5</v>
      </c>
      <c r="J93" s="138">
        <v>100</v>
      </c>
    </row>
    <row r="94" spans="2:10">
      <c r="B94" s="179">
        <v>45231</v>
      </c>
      <c r="C94" s="213">
        <v>45236</v>
      </c>
      <c r="D94" s="179">
        <v>47119</v>
      </c>
      <c r="E94" s="137">
        <v>125000</v>
      </c>
      <c r="F94" s="138">
        <v>11.499000000000001</v>
      </c>
      <c r="G94" s="138">
        <v>11.499000000000001</v>
      </c>
      <c r="H94" s="137">
        <v>118325</v>
      </c>
      <c r="I94" s="137">
        <v>115956027.19</v>
      </c>
      <c r="J94" s="138">
        <v>94.66</v>
      </c>
    </row>
    <row r="95" spans="2:10">
      <c r="B95" s="179">
        <v>45239</v>
      </c>
      <c r="C95" s="213">
        <v>45240</v>
      </c>
      <c r="D95" s="179">
        <v>47119</v>
      </c>
      <c r="E95" s="137">
        <v>750000</v>
      </c>
      <c r="F95" s="138">
        <v>11.061500000000001</v>
      </c>
      <c r="G95" s="138">
        <v>11.061999999999999</v>
      </c>
      <c r="H95" s="137">
        <v>750000</v>
      </c>
      <c r="I95" s="137">
        <v>747861187.00999999</v>
      </c>
      <c r="J95" s="138">
        <v>100</v>
      </c>
    </row>
    <row r="96" spans="2:10">
      <c r="B96" s="179">
        <v>45239</v>
      </c>
      <c r="C96" s="213">
        <v>45243</v>
      </c>
      <c r="D96" s="179">
        <v>47119</v>
      </c>
      <c r="E96" s="137">
        <v>187500</v>
      </c>
      <c r="F96" s="138">
        <v>11.061500000000001</v>
      </c>
      <c r="G96" s="138">
        <v>11.061500000000001</v>
      </c>
      <c r="H96" s="137">
        <v>100714</v>
      </c>
      <c r="I96" s="137">
        <v>100468696.94</v>
      </c>
      <c r="J96" s="138">
        <v>53.714133333333336</v>
      </c>
    </row>
    <row r="97" spans="2:10">
      <c r="B97" s="179">
        <v>45246</v>
      </c>
      <c r="C97" s="213">
        <v>45247</v>
      </c>
      <c r="D97" s="179">
        <v>47119</v>
      </c>
      <c r="E97" s="137">
        <v>750000</v>
      </c>
      <c r="F97" s="138">
        <v>10.7902</v>
      </c>
      <c r="G97" s="138">
        <v>10.799200000000001</v>
      </c>
      <c r="H97" s="137">
        <v>750000</v>
      </c>
      <c r="I97" s="137">
        <v>756417881.55999994</v>
      </c>
      <c r="J97" s="138">
        <v>100</v>
      </c>
    </row>
    <row r="98" spans="2:10">
      <c r="B98" s="179">
        <v>45246</v>
      </c>
      <c r="C98" s="213">
        <v>45250</v>
      </c>
      <c r="D98" s="179">
        <v>47119</v>
      </c>
      <c r="E98" s="137">
        <v>187500</v>
      </c>
      <c r="F98" s="138">
        <v>10.7902</v>
      </c>
      <c r="G98" s="138">
        <v>10.7902</v>
      </c>
      <c r="H98" s="137">
        <v>187499</v>
      </c>
      <c r="I98" s="137">
        <v>189181024.63999999</v>
      </c>
      <c r="J98" s="138">
        <v>99.999466666666663</v>
      </c>
    </row>
    <row r="99" spans="2:10">
      <c r="B99" s="179">
        <v>45253</v>
      </c>
      <c r="C99" s="213">
        <v>45254</v>
      </c>
      <c r="D99" s="179">
        <v>47119</v>
      </c>
      <c r="E99" s="137">
        <v>500000</v>
      </c>
      <c r="F99" s="138">
        <v>10.8477</v>
      </c>
      <c r="G99" s="138">
        <v>10.848000000000001</v>
      </c>
      <c r="H99" s="137">
        <v>500000</v>
      </c>
      <c r="I99" s="137">
        <v>504270293.63</v>
      </c>
      <c r="J99" s="138">
        <v>100</v>
      </c>
    </row>
    <row r="100" spans="2:10">
      <c r="B100" s="179">
        <v>45253</v>
      </c>
      <c r="C100" s="213">
        <v>45257</v>
      </c>
      <c r="D100" s="180">
        <v>47119</v>
      </c>
      <c r="E100" s="137">
        <v>125000</v>
      </c>
      <c r="F100" s="138">
        <v>10.8477</v>
      </c>
      <c r="G100" s="138">
        <v>10.8477</v>
      </c>
      <c r="H100" s="137">
        <v>54280</v>
      </c>
      <c r="I100" s="137">
        <v>54766021.020000003</v>
      </c>
      <c r="J100" s="138">
        <v>43.423999999999999</v>
      </c>
    </row>
    <row r="101" spans="2:10">
      <c r="B101" s="179" t="s">
        <v>30</v>
      </c>
      <c r="C101" s="181" t="s">
        <v>30</v>
      </c>
      <c r="D101" s="179" t="s">
        <v>30</v>
      </c>
      <c r="E101" s="137" t="s">
        <v>30</v>
      </c>
      <c r="F101" s="138" t="s">
        <v>30</v>
      </c>
      <c r="G101" s="138" t="s">
        <v>30</v>
      </c>
      <c r="H101" s="137" t="s">
        <v>30</v>
      </c>
      <c r="I101" s="137" t="s">
        <v>30</v>
      </c>
      <c r="J101" s="138" t="s">
        <v>30</v>
      </c>
    </row>
    <row r="102" spans="2:10">
      <c r="B102" s="207" t="s">
        <v>30</v>
      </c>
      <c r="C102" s="212" t="s">
        <v>30</v>
      </c>
      <c r="D102" s="207">
        <v>48580</v>
      </c>
      <c r="E102" s="208">
        <v>3750000</v>
      </c>
      <c r="F102" s="209">
        <v>11.272633041279056</v>
      </c>
      <c r="G102" s="209">
        <v>11.278263673488965</v>
      </c>
      <c r="H102" s="208">
        <v>3565319</v>
      </c>
      <c r="I102" s="208">
        <v>3454723979.3000002</v>
      </c>
      <c r="J102" s="209">
        <v>95.075173333333325</v>
      </c>
    </row>
    <row r="103" spans="2:10">
      <c r="B103" s="179">
        <v>45231</v>
      </c>
      <c r="C103" s="179">
        <v>45233</v>
      </c>
      <c r="D103" s="179">
        <v>48580</v>
      </c>
      <c r="E103" s="137">
        <v>500000</v>
      </c>
      <c r="F103" s="138">
        <v>11.7479</v>
      </c>
      <c r="G103" s="138">
        <v>11.7479</v>
      </c>
      <c r="H103" s="137">
        <v>500000</v>
      </c>
      <c r="I103" s="137">
        <v>470798357</v>
      </c>
      <c r="J103" s="138">
        <v>100</v>
      </c>
    </row>
    <row r="104" spans="2:10">
      <c r="B104" s="179">
        <v>45231</v>
      </c>
      <c r="C104" s="179">
        <v>45236</v>
      </c>
      <c r="D104" s="179">
        <v>48580</v>
      </c>
      <c r="E104" s="137">
        <v>125000</v>
      </c>
      <c r="F104" s="138">
        <v>11.7479</v>
      </c>
      <c r="G104" s="138">
        <v>11.7479</v>
      </c>
      <c r="H104" s="137">
        <v>118325</v>
      </c>
      <c r="I104" s="137">
        <v>111464136.61</v>
      </c>
      <c r="J104" s="138">
        <v>94.66</v>
      </c>
    </row>
    <row r="105" spans="2:10">
      <c r="B105" s="179">
        <v>45239</v>
      </c>
      <c r="C105" s="179">
        <v>45240</v>
      </c>
      <c r="D105" s="179">
        <v>48580</v>
      </c>
      <c r="E105" s="137">
        <v>750000</v>
      </c>
      <c r="F105" s="138">
        <v>11.357799999999999</v>
      </c>
      <c r="G105" s="138">
        <v>11.3599</v>
      </c>
      <c r="H105" s="137">
        <v>750000</v>
      </c>
      <c r="I105" s="137">
        <v>722445304.85000002</v>
      </c>
      <c r="J105" s="138">
        <v>100</v>
      </c>
    </row>
    <row r="106" spans="2:10">
      <c r="B106" s="179">
        <v>45239</v>
      </c>
      <c r="C106" s="179">
        <v>45243</v>
      </c>
      <c r="D106" s="179">
        <v>48580</v>
      </c>
      <c r="E106" s="137">
        <v>187500</v>
      </c>
      <c r="F106" s="138">
        <v>11.357799999999999</v>
      </c>
      <c r="G106" s="138">
        <v>11.357799999999999</v>
      </c>
      <c r="H106" s="137">
        <v>187497</v>
      </c>
      <c r="I106" s="137">
        <v>180686330.25999999</v>
      </c>
      <c r="J106" s="138">
        <v>99.998400000000004</v>
      </c>
    </row>
    <row r="107" spans="2:10">
      <c r="B107" s="179">
        <v>45246</v>
      </c>
      <c r="C107" s="179">
        <v>45247</v>
      </c>
      <c r="D107" s="179">
        <v>48580</v>
      </c>
      <c r="E107" s="137">
        <v>750000</v>
      </c>
      <c r="F107" s="138">
        <v>11.0618</v>
      </c>
      <c r="G107" s="138">
        <v>11.074199999999999</v>
      </c>
      <c r="H107" s="137">
        <v>750000</v>
      </c>
      <c r="I107" s="137">
        <v>735121513.78999996</v>
      </c>
      <c r="J107" s="138">
        <v>100</v>
      </c>
    </row>
    <row r="108" spans="2:10">
      <c r="B108" s="179">
        <v>45246</v>
      </c>
      <c r="C108" s="179">
        <v>45250</v>
      </c>
      <c r="D108" s="179">
        <v>48580</v>
      </c>
      <c r="E108" s="137">
        <v>187500</v>
      </c>
      <c r="F108" s="138">
        <v>11.0618</v>
      </c>
      <c r="G108" s="138">
        <v>11.0618</v>
      </c>
      <c r="H108" s="137">
        <v>187498</v>
      </c>
      <c r="I108" s="137">
        <v>183855008.13</v>
      </c>
      <c r="J108" s="138">
        <v>99.998933333333326</v>
      </c>
    </row>
    <row r="109" spans="2:10">
      <c r="B109" s="179">
        <v>45253</v>
      </c>
      <c r="C109" s="179">
        <v>45254</v>
      </c>
      <c r="D109" s="179">
        <v>48580</v>
      </c>
      <c r="E109" s="137">
        <v>1000000</v>
      </c>
      <c r="F109" s="138">
        <v>11.1084</v>
      </c>
      <c r="G109" s="138">
        <v>11.117599999999999</v>
      </c>
      <c r="H109" s="137">
        <v>1000000</v>
      </c>
      <c r="I109" s="137">
        <v>979780422.28999996</v>
      </c>
      <c r="J109" s="138">
        <v>100</v>
      </c>
    </row>
    <row r="110" spans="2:10">
      <c r="B110" s="179">
        <v>45253</v>
      </c>
      <c r="C110" s="179">
        <v>45257</v>
      </c>
      <c r="D110" s="180">
        <v>48580</v>
      </c>
      <c r="E110" s="137">
        <v>250000</v>
      </c>
      <c r="F110" s="138">
        <v>11.1084</v>
      </c>
      <c r="G110" s="138">
        <v>11.1084</v>
      </c>
      <c r="H110" s="137">
        <v>71999</v>
      </c>
      <c r="I110" s="137">
        <v>70572906.370000005</v>
      </c>
      <c r="J110" s="138">
        <v>28.799599999999998</v>
      </c>
    </row>
    <row r="111" spans="2:10">
      <c r="B111" s="179" t="s">
        <v>30</v>
      </c>
      <c r="C111" s="181" t="s">
        <v>30</v>
      </c>
      <c r="D111" s="181" t="s">
        <v>30</v>
      </c>
      <c r="E111" s="137" t="s">
        <v>30</v>
      </c>
      <c r="F111" s="138" t="s">
        <v>30</v>
      </c>
      <c r="G111" s="138" t="s">
        <v>30</v>
      </c>
      <c r="H111" s="137" t="s">
        <v>30</v>
      </c>
      <c r="I111" s="137" t="s">
        <v>30</v>
      </c>
      <c r="J111" s="137" t="s">
        <v>30</v>
      </c>
    </row>
    <row r="112" spans="2:10">
      <c r="B112" s="145" t="s">
        <v>31</v>
      </c>
      <c r="C112" s="168" t="s">
        <v>30</v>
      </c>
      <c r="D112" s="203" t="s">
        <v>30</v>
      </c>
      <c r="E112" s="142">
        <v>64875000</v>
      </c>
      <c r="F112" s="142"/>
      <c r="G112" s="142"/>
      <c r="H112" s="142">
        <v>61881313</v>
      </c>
      <c r="I112" s="142">
        <v>120948047499.96002</v>
      </c>
      <c r="J112" s="142">
        <v>95.385453564547205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J97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7109375" style="83" bestFit="1" customWidth="1"/>
    <col min="5" max="5" width="14" style="82" bestFit="1" customWidth="1"/>
    <col min="6" max="6" width="12.28515625" style="82" bestFit="1" customWidth="1"/>
    <col min="7" max="7" width="14" style="82" bestFit="1" customWidth="1"/>
    <col min="8" max="8" width="13.85546875" style="82" bestFit="1" customWidth="1"/>
    <col min="9" max="9" width="17.85546875" style="82" bestFit="1" customWidth="1"/>
    <col min="10" max="10" width="18" style="82" bestFit="1" customWidth="1"/>
    <col min="11" max="16384" width="9.140625" style="82"/>
  </cols>
  <sheetData>
    <row r="1" spans="2:10">
      <c r="B1" s="81" t="s">
        <v>61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87" t="s">
        <v>9</v>
      </c>
      <c r="C5" s="192" t="s">
        <v>30</v>
      </c>
      <c r="D5" s="201" t="s">
        <v>30</v>
      </c>
      <c r="E5" s="188">
        <v>6250000</v>
      </c>
      <c r="F5" s="189" t="s">
        <v>30</v>
      </c>
      <c r="G5" s="189" t="s">
        <v>30</v>
      </c>
      <c r="H5" s="188">
        <v>4849306</v>
      </c>
      <c r="I5" s="188">
        <v>68344543688.309998</v>
      </c>
      <c r="J5" s="214">
        <v>77.588895999999991</v>
      </c>
    </row>
    <row r="6" spans="2:10">
      <c r="B6" s="193" t="s">
        <v>30</v>
      </c>
      <c r="C6" s="194" t="s">
        <v>30</v>
      </c>
      <c r="D6" s="193">
        <v>46266</v>
      </c>
      <c r="E6" s="190">
        <v>2187500</v>
      </c>
      <c r="F6" s="191">
        <v>8.2354402517324801E-2</v>
      </c>
      <c r="G6" s="191">
        <v>8.2354402517324801E-2</v>
      </c>
      <c r="H6" s="190">
        <v>1374475</v>
      </c>
      <c r="I6" s="190">
        <v>19481359685.280003</v>
      </c>
      <c r="J6" s="215">
        <v>62.833142857142853</v>
      </c>
    </row>
    <row r="7" spans="2:10">
      <c r="B7" s="161">
        <v>45265</v>
      </c>
      <c r="C7" s="195">
        <v>45266</v>
      </c>
      <c r="D7" s="161">
        <v>46266</v>
      </c>
      <c r="E7" s="125">
        <v>625000</v>
      </c>
      <c r="F7" s="126">
        <v>8.48E-2</v>
      </c>
      <c r="G7" s="126">
        <v>8.48E-2</v>
      </c>
      <c r="H7" s="125">
        <v>388593</v>
      </c>
      <c r="I7" s="125">
        <v>5493031738.0900002</v>
      </c>
      <c r="J7" s="216">
        <v>62.174880000000002</v>
      </c>
    </row>
    <row r="8" spans="2:10">
      <c r="B8" s="161">
        <v>45272</v>
      </c>
      <c r="C8" s="195">
        <v>45273</v>
      </c>
      <c r="D8" s="161">
        <v>46266</v>
      </c>
      <c r="E8" s="125">
        <v>625000</v>
      </c>
      <c r="F8" s="126">
        <v>8.199999999999999E-2</v>
      </c>
      <c r="G8" s="126">
        <v>8.199999999999999E-2</v>
      </c>
      <c r="H8" s="125">
        <v>384939</v>
      </c>
      <c r="I8" s="125">
        <v>5454282244.8800001</v>
      </c>
      <c r="J8" s="216">
        <v>61.590239999999994</v>
      </c>
    </row>
    <row r="9" spans="2:10">
      <c r="B9" s="161">
        <v>45279</v>
      </c>
      <c r="C9" s="195">
        <v>45280</v>
      </c>
      <c r="D9" s="162">
        <v>46266</v>
      </c>
      <c r="E9" s="125">
        <v>937500</v>
      </c>
      <c r="F9" s="126">
        <v>8.1000000000000016E-2</v>
      </c>
      <c r="G9" s="126">
        <v>8.1000000000000016E-2</v>
      </c>
      <c r="H9" s="125">
        <v>600943</v>
      </c>
      <c r="I9" s="125">
        <v>8534045702.3100004</v>
      </c>
      <c r="J9" s="216">
        <v>64.100586666666672</v>
      </c>
    </row>
    <row r="10" spans="2:10">
      <c r="B10" s="161" t="s">
        <v>30</v>
      </c>
      <c r="C10" s="163" t="s">
        <v>30</v>
      </c>
      <c r="D10" s="161" t="s">
        <v>30</v>
      </c>
      <c r="E10" s="125" t="s">
        <v>30</v>
      </c>
      <c r="F10" s="126" t="s">
        <v>30</v>
      </c>
      <c r="G10" s="126" t="s">
        <v>30</v>
      </c>
      <c r="H10" s="125" t="s">
        <v>30</v>
      </c>
      <c r="I10" s="125" t="s">
        <v>30</v>
      </c>
      <c r="J10" s="217" t="s">
        <v>30</v>
      </c>
    </row>
    <row r="11" spans="2:10">
      <c r="B11" s="193" t="s">
        <v>30</v>
      </c>
      <c r="C11" s="194" t="s">
        <v>30</v>
      </c>
      <c r="D11" s="193">
        <v>47362</v>
      </c>
      <c r="E11" s="190">
        <v>4062500</v>
      </c>
      <c r="F11" s="191">
        <v>0.171527947546226</v>
      </c>
      <c r="G11" s="191">
        <v>0.171527947546226</v>
      </c>
      <c r="H11" s="190">
        <v>3474831</v>
      </c>
      <c r="I11" s="190">
        <v>48863184003.029999</v>
      </c>
      <c r="J11" s="215">
        <v>85.534301538461548</v>
      </c>
    </row>
    <row r="12" spans="2:10">
      <c r="B12" s="161">
        <v>45265</v>
      </c>
      <c r="C12" s="195">
        <v>45266</v>
      </c>
      <c r="D12" s="161">
        <v>47362</v>
      </c>
      <c r="E12" s="125">
        <v>1250000</v>
      </c>
      <c r="F12" s="126">
        <v>0.17299999999999999</v>
      </c>
      <c r="G12" s="126">
        <v>0.17299999999999999</v>
      </c>
      <c r="H12" s="125">
        <v>1195578</v>
      </c>
      <c r="I12" s="125">
        <v>16772769513.790001</v>
      </c>
      <c r="J12" s="216">
        <v>95.646240000000006</v>
      </c>
    </row>
    <row r="13" spans="2:10">
      <c r="B13" s="161">
        <v>45272</v>
      </c>
      <c r="C13" s="195">
        <v>45273</v>
      </c>
      <c r="D13" s="161">
        <v>47362</v>
      </c>
      <c r="E13" s="125">
        <v>1250000</v>
      </c>
      <c r="F13" s="126">
        <v>0.17050000000000001</v>
      </c>
      <c r="G13" s="126">
        <v>0.17050000000000001</v>
      </c>
      <c r="H13" s="125">
        <v>1113255</v>
      </c>
      <c r="I13" s="125">
        <v>15656199498.189999</v>
      </c>
      <c r="J13" s="216">
        <v>89.060400000000001</v>
      </c>
    </row>
    <row r="14" spans="2:10">
      <c r="B14" s="161">
        <v>45279</v>
      </c>
      <c r="C14" s="195">
        <v>45280</v>
      </c>
      <c r="D14" s="162">
        <v>47362</v>
      </c>
      <c r="E14" s="125">
        <v>1562500</v>
      </c>
      <c r="F14" s="126">
        <v>0.17100000000000001</v>
      </c>
      <c r="G14" s="126">
        <v>0.17100000000000001</v>
      </c>
      <c r="H14" s="125">
        <v>1165998</v>
      </c>
      <c r="I14" s="125">
        <v>16434214991.049999</v>
      </c>
      <c r="J14" s="216">
        <v>74.623872000000006</v>
      </c>
    </row>
    <row r="15" spans="2:10">
      <c r="B15" s="161" t="s">
        <v>30</v>
      </c>
      <c r="C15" s="163" t="s">
        <v>30</v>
      </c>
      <c r="D15" s="161" t="s">
        <v>30</v>
      </c>
      <c r="E15" s="125" t="s">
        <v>30</v>
      </c>
      <c r="F15" s="126" t="s">
        <v>30</v>
      </c>
      <c r="G15" s="126" t="s">
        <v>30</v>
      </c>
      <c r="H15" s="125" t="s">
        <v>30</v>
      </c>
      <c r="I15" s="125" t="s">
        <v>30</v>
      </c>
      <c r="J15" s="217" t="s">
        <v>30</v>
      </c>
    </row>
    <row r="16" spans="2:10">
      <c r="B16" s="187" t="s">
        <v>10</v>
      </c>
      <c r="C16" s="192" t="s">
        <v>30</v>
      </c>
      <c r="D16" s="201" t="s">
        <v>30</v>
      </c>
      <c r="E16" s="188">
        <v>77500000</v>
      </c>
      <c r="F16" s="189" t="s">
        <v>30</v>
      </c>
      <c r="G16" s="189" t="s">
        <v>30</v>
      </c>
      <c r="H16" s="188">
        <v>62642545</v>
      </c>
      <c r="I16" s="188">
        <v>49999674495.210007</v>
      </c>
      <c r="J16" s="214">
        <v>80.82909032258064</v>
      </c>
    </row>
    <row r="17" spans="2:10">
      <c r="B17" s="193" t="s">
        <v>30</v>
      </c>
      <c r="C17" s="194" t="s">
        <v>30</v>
      </c>
      <c r="D17" s="193">
        <v>45383</v>
      </c>
      <c r="E17" s="190">
        <v>3750000</v>
      </c>
      <c r="F17" s="191">
        <v>11.194449932935996</v>
      </c>
      <c r="G17" s="191">
        <v>11.208224892775197</v>
      </c>
      <c r="H17" s="190">
        <v>3092568</v>
      </c>
      <c r="I17" s="190">
        <v>2997187570.9899998</v>
      </c>
      <c r="J17" s="215">
        <v>82.46848</v>
      </c>
    </row>
    <row r="18" spans="2:10">
      <c r="B18" s="161">
        <v>45260</v>
      </c>
      <c r="C18" s="195">
        <v>45261</v>
      </c>
      <c r="D18" s="161">
        <v>45383</v>
      </c>
      <c r="E18" s="125">
        <v>1000000</v>
      </c>
      <c r="F18" s="126">
        <v>11.2829</v>
      </c>
      <c r="G18" s="126">
        <v>11.2829</v>
      </c>
      <c r="H18" s="125">
        <v>1000000</v>
      </c>
      <c r="I18" s="125">
        <v>966221000</v>
      </c>
      <c r="J18" s="216">
        <v>100</v>
      </c>
    </row>
    <row r="19" spans="2:10">
      <c r="B19" s="161">
        <v>45260</v>
      </c>
      <c r="C19" s="195">
        <v>45264</v>
      </c>
      <c r="D19" s="161">
        <v>45383</v>
      </c>
      <c r="E19" s="125">
        <v>250000</v>
      </c>
      <c r="F19" s="126">
        <v>11.2829</v>
      </c>
      <c r="G19" s="126">
        <v>11.2829</v>
      </c>
      <c r="H19" s="125">
        <v>54283</v>
      </c>
      <c r="I19" s="125">
        <v>52471642.039999999</v>
      </c>
      <c r="J19" s="216">
        <v>21.713200000000001</v>
      </c>
    </row>
    <row r="20" spans="2:10">
      <c r="B20" s="161">
        <v>45274</v>
      </c>
      <c r="C20" s="195">
        <v>45275</v>
      </c>
      <c r="D20" s="161">
        <v>45383</v>
      </c>
      <c r="E20" s="125">
        <v>2000000</v>
      </c>
      <c r="F20" s="126">
        <v>11.1487</v>
      </c>
      <c r="G20" s="126">
        <v>11.17</v>
      </c>
      <c r="H20" s="125">
        <v>2000000</v>
      </c>
      <c r="I20" s="125">
        <v>1941317664.3499999</v>
      </c>
      <c r="J20" s="216">
        <v>100</v>
      </c>
    </row>
    <row r="21" spans="2:10">
      <c r="B21" s="161">
        <v>45274</v>
      </c>
      <c r="C21" s="195">
        <v>45278</v>
      </c>
      <c r="D21" s="162">
        <v>45383</v>
      </c>
      <c r="E21" s="125">
        <v>500000</v>
      </c>
      <c r="F21" s="126">
        <v>11.1487</v>
      </c>
      <c r="G21" s="126">
        <v>11.1487</v>
      </c>
      <c r="H21" s="125">
        <v>38285</v>
      </c>
      <c r="I21" s="125">
        <v>37177264.600000001</v>
      </c>
      <c r="J21" s="216">
        <v>7.657</v>
      </c>
    </row>
    <row r="22" spans="2:10">
      <c r="B22" s="161" t="s">
        <v>30</v>
      </c>
      <c r="C22" s="163" t="s">
        <v>30</v>
      </c>
      <c r="D22" s="161" t="s">
        <v>30</v>
      </c>
      <c r="E22" s="125" t="s">
        <v>30</v>
      </c>
      <c r="F22" s="126" t="s">
        <v>30</v>
      </c>
      <c r="G22" s="126" t="s">
        <v>30</v>
      </c>
      <c r="H22" s="125" t="s">
        <v>30</v>
      </c>
      <c r="I22" s="125" t="s">
        <v>30</v>
      </c>
      <c r="J22" s="217" t="s">
        <v>30</v>
      </c>
    </row>
    <row r="23" spans="2:10">
      <c r="B23" s="193" t="s">
        <v>30</v>
      </c>
      <c r="C23" s="194" t="s">
        <v>30</v>
      </c>
      <c r="D23" s="193">
        <v>45566</v>
      </c>
      <c r="E23" s="190">
        <v>2500000</v>
      </c>
      <c r="F23" s="191">
        <v>10.345499999999999</v>
      </c>
      <c r="G23" s="191">
        <v>10.345499999999999</v>
      </c>
      <c r="H23" s="190">
        <v>2000000</v>
      </c>
      <c r="I23" s="190">
        <v>1849657227</v>
      </c>
      <c r="J23" s="215">
        <v>80</v>
      </c>
    </row>
    <row r="24" spans="2:10">
      <c r="B24" s="161">
        <v>45267</v>
      </c>
      <c r="C24" s="195">
        <v>45268</v>
      </c>
      <c r="D24" s="161">
        <v>45566</v>
      </c>
      <c r="E24" s="125">
        <v>1000000</v>
      </c>
      <c r="F24" s="126">
        <v>10.45</v>
      </c>
      <c r="G24" s="126">
        <v>10.45</v>
      </c>
      <c r="H24" s="125">
        <v>1000000</v>
      </c>
      <c r="I24" s="125">
        <v>922327227</v>
      </c>
      <c r="J24" s="216">
        <v>100</v>
      </c>
    </row>
    <row r="25" spans="2:10">
      <c r="B25" s="161">
        <v>45267</v>
      </c>
      <c r="C25" s="195">
        <v>45271</v>
      </c>
      <c r="D25" s="161">
        <v>45566</v>
      </c>
      <c r="E25" s="125">
        <v>250000</v>
      </c>
      <c r="F25" s="126">
        <v>10.45</v>
      </c>
      <c r="G25" s="126">
        <v>10.45</v>
      </c>
      <c r="H25" s="125">
        <v>0</v>
      </c>
      <c r="I25" s="125">
        <v>0</v>
      </c>
      <c r="J25" s="216">
        <v>0</v>
      </c>
    </row>
    <row r="26" spans="2:10">
      <c r="B26" s="161">
        <v>45281</v>
      </c>
      <c r="C26" s="195">
        <v>45282</v>
      </c>
      <c r="D26" s="161">
        <v>45566</v>
      </c>
      <c r="E26" s="125">
        <v>1000000</v>
      </c>
      <c r="F26" s="126">
        <v>10.241</v>
      </c>
      <c r="G26" s="126">
        <v>10.241</v>
      </c>
      <c r="H26" s="125">
        <v>1000000</v>
      </c>
      <c r="I26" s="125">
        <v>927330000</v>
      </c>
      <c r="J26" s="216">
        <v>100</v>
      </c>
    </row>
    <row r="27" spans="2:10">
      <c r="B27" s="161">
        <v>45281</v>
      </c>
      <c r="C27" s="195">
        <v>45286</v>
      </c>
      <c r="D27" s="162">
        <v>45566</v>
      </c>
      <c r="E27" s="125">
        <v>250000</v>
      </c>
      <c r="F27" s="126">
        <v>10.241</v>
      </c>
      <c r="G27" s="126">
        <v>10.241</v>
      </c>
      <c r="H27" s="125">
        <v>0</v>
      </c>
      <c r="I27" s="125">
        <v>0</v>
      </c>
      <c r="J27" s="216">
        <v>0</v>
      </c>
    </row>
    <row r="28" spans="2:10">
      <c r="B28" s="161" t="s">
        <v>30</v>
      </c>
      <c r="C28" s="163" t="s">
        <v>30</v>
      </c>
      <c r="D28" s="161" t="s">
        <v>30</v>
      </c>
      <c r="E28" s="125" t="s">
        <v>30</v>
      </c>
      <c r="F28" s="126" t="s">
        <v>30</v>
      </c>
      <c r="G28" s="126" t="s">
        <v>30</v>
      </c>
      <c r="H28" s="125" t="s">
        <v>30</v>
      </c>
      <c r="I28" s="125" t="s">
        <v>30</v>
      </c>
      <c r="J28" s="217" t="s">
        <v>30</v>
      </c>
    </row>
    <row r="29" spans="2:10">
      <c r="B29" s="193" t="s">
        <v>30</v>
      </c>
      <c r="C29" s="194" t="s">
        <v>30</v>
      </c>
      <c r="D29" s="193">
        <v>46569</v>
      </c>
      <c r="E29" s="190">
        <v>33750000</v>
      </c>
      <c r="F29" s="191">
        <v>10.11156075772786</v>
      </c>
      <c r="G29" s="191">
        <v>10.117461542585279</v>
      </c>
      <c r="H29" s="190">
        <v>25549991</v>
      </c>
      <c r="I29" s="190">
        <v>18172413929.52</v>
      </c>
      <c r="J29" s="215">
        <v>75.703677037037025</v>
      </c>
    </row>
    <row r="30" spans="2:10">
      <c r="B30" s="161">
        <v>45260</v>
      </c>
      <c r="C30" s="195">
        <v>45261</v>
      </c>
      <c r="D30" s="161">
        <v>46569</v>
      </c>
      <c r="E30" s="125">
        <v>4000000</v>
      </c>
      <c r="F30" s="126">
        <v>10.4049</v>
      </c>
      <c r="G30" s="126">
        <v>10.4139</v>
      </c>
      <c r="H30" s="125">
        <v>4000000</v>
      </c>
      <c r="I30" s="125">
        <v>2808852130.5500002</v>
      </c>
      <c r="J30" s="216">
        <v>100</v>
      </c>
    </row>
    <row r="31" spans="2:10">
      <c r="B31" s="161">
        <v>45260</v>
      </c>
      <c r="C31" s="195">
        <v>45264</v>
      </c>
      <c r="D31" s="161">
        <v>46569</v>
      </c>
      <c r="E31" s="125">
        <v>1000000</v>
      </c>
      <c r="F31" s="126">
        <v>10.4049</v>
      </c>
      <c r="G31" s="126">
        <v>10.4049</v>
      </c>
      <c r="H31" s="125">
        <v>999991</v>
      </c>
      <c r="I31" s="125">
        <v>702484688.42999995</v>
      </c>
      <c r="J31" s="216">
        <v>99.999099999999999</v>
      </c>
    </row>
    <row r="32" spans="2:10">
      <c r="B32" s="161">
        <v>45267</v>
      </c>
      <c r="C32" s="195">
        <v>45268</v>
      </c>
      <c r="D32" s="161">
        <v>46569</v>
      </c>
      <c r="E32" s="125">
        <v>5000000</v>
      </c>
      <c r="F32" s="126">
        <v>10.3009</v>
      </c>
      <c r="G32" s="126">
        <v>10.3048</v>
      </c>
      <c r="H32" s="125">
        <v>5000000</v>
      </c>
      <c r="I32" s="125">
        <v>3529772362.7199998</v>
      </c>
      <c r="J32" s="216">
        <v>100</v>
      </c>
    </row>
    <row r="33" spans="2:10">
      <c r="B33" s="161">
        <v>45267</v>
      </c>
      <c r="C33" s="195">
        <v>45271</v>
      </c>
      <c r="D33" s="161">
        <v>46569</v>
      </c>
      <c r="E33" s="125">
        <v>1250000</v>
      </c>
      <c r="F33" s="126">
        <v>10.3009</v>
      </c>
      <c r="G33" s="126">
        <v>10.3009</v>
      </c>
      <c r="H33" s="125">
        <v>0</v>
      </c>
      <c r="I33" s="125">
        <v>0</v>
      </c>
      <c r="J33" s="216">
        <v>0</v>
      </c>
    </row>
    <row r="34" spans="2:10">
      <c r="B34" s="161">
        <v>45274</v>
      </c>
      <c r="C34" s="195">
        <v>45275</v>
      </c>
      <c r="D34" s="161">
        <v>46569</v>
      </c>
      <c r="E34" s="125">
        <v>8000000</v>
      </c>
      <c r="F34" s="126">
        <v>9.9985999999999997</v>
      </c>
      <c r="G34" s="126">
        <v>9.9989000000000008</v>
      </c>
      <c r="H34" s="125">
        <v>8000000</v>
      </c>
      <c r="I34" s="125">
        <v>5713729852.1199999</v>
      </c>
      <c r="J34" s="216">
        <v>100</v>
      </c>
    </row>
    <row r="35" spans="2:10">
      <c r="B35" s="161">
        <v>45274</v>
      </c>
      <c r="C35" s="195">
        <v>45278</v>
      </c>
      <c r="D35" s="161">
        <v>46569</v>
      </c>
      <c r="E35" s="125">
        <v>2000000</v>
      </c>
      <c r="F35" s="126">
        <v>9.9985999999999997</v>
      </c>
      <c r="G35" s="126">
        <v>9.9985999999999997</v>
      </c>
      <c r="H35" s="125">
        <v>0</v>
      </c>
      <c r="I35" s="125">
        <v>0</v>
      </c>
      <c r="J35" s="216">
        <v>0</v>
      </c>
    </row>
    <row r="36" spans="2:10">
      <c r="B36" s="161">
        <v>45281</v>
      </c>
      <c r="C36" s="195">
        <v>45282</v>
      </c>
      <c r="D36" s="161">
        <v>46569</v>
      </c>
      <c r="E36" s="125">
        <v>10000000</v>
      </c>
      <c r="F36" s="126">
        <v>9.9116</v>
      </c>
      <c r="G36" s="126">
        <v>9.9238999999999997</v>
      </c>
      <c r="H36" s="125">
        <v>7550000</v>
      </c>
      <c r="I36" s="125">
        <v>5417574895.6999998</v>
      </c>
      <c r="J36" s="216">
        <v>75.5</v>
      </c>
    </row>
    <row r="37" spans="2:10">
      <c r="B37" s="161">
        <v>45281</v>
      </c>
      <c r="C37" s="195">
        <v>45286</v>
      </c>
      <c r="D37" s="162">
        <v>46569</v>
      </c>
      <c r="E37" s="125">
        <v>2500000</v>
      </c>
      <c r="F37" s="126">
        <v>9.9116</v>
      </c>
      <c r="G37" s="126">
        <v>9.9116</v>
      </c>
      <c r="H37" s="125">
        <v>0</v>
      </c>
      <c r="I37" s="125">
        <v>0</v>
      </c>
      <c r="J37" s="216">
        <v>0</v>
      </c>
    </row>
    <row r="38" spans="2:10">
      <c r="B38" s="161" t="s">
        <v>30</v>
      </c>
      <c r="C38" s="163" t="s">
        <v>30</v>
      </c>
      <c r="D38" s="161" t="s">
        <v>30</v>
      </c>
      <c r="E38" s="125" t="s">
        <v>30</v>
      </c>
      <c r="F38" s="126" t="s">
        <v>30</v>
      </c>
      <c r="G38" s="126" t="s">
        <v>30</v>
      </c>
      <c r="H38" s="125" t="s">
        <v>30</v>
      </c>
      <c r="I38" s="125" t="s">
        <v>30</v>
      </c>
      <c r="J38" s="217" t="s">
        <v>30</v>
      </c>
    </row>
    <row r="39" spans="2:10">
      <c r="B39" s="193" t="s">
        <v>30</v>
      </c>
      <c r="C39" s="194" t="s">
        <v>30</v>
      </c>
      <c r="D39" s="193">
        <v>45931</v>
      </c>
      <c r="E39" s="190">
        <v>37500000</v>
      </c>
      <c r="F39" s="191">
        <v>9.932787388038232</v>
      </c>
      <c r="G39" s="191">
        <v>9.9363498895968263</v>
      </c>
      <c r="H39" s="190">
        <v>31999986</v>
      </c>
      <c r="I39" s="190">
        <v>26980415767.700001</v>
      </c>
      <c r="J39" s="215">
        <v>85.333296000000004</v>
      </c>
    </row>
    <row r="40" spans="2:10">
      <c r="B40" s="161">
        <v>45260</v>
      </c>
      <c r="C40" s="195">
        <v>45261</v>
      </c>
      <c r="D40" s="161">
        <v>45931</v>
      </c>
      <c r="E40" s="125">
        <v>8000000</v>
      </c>
      <c r="F40" s="126">
        <v>10.188700000000001</v>
      </c>
      <c r="G40" s="126">
        <v>10.194900000000001</v>
      </c>
      <c r="H40" s="125">
        <v>8000000</v>
      </c>
      <c r="I40" s="125">
        <v>6696355360.9499998</v>
      </c>
      <c r="J40" s="216">
        <v>100</v>
      </c>
    </row>
    <row r="41" spans="2:10">
      <c r="B41" s="161">
        <v>45260</v>
      </c>
      <c r="C41" s="195">
        <v>45264</v>
      </c>
      <c r="D41" s="161">
        <v>45931</v>
      </c>
      <c r="E41" s="125">
        <v>2000000</v>
      </c>
      <c r="F41" s="126">
        <v>10.188700000000001</v>
      </c>
      <c r="G41" s="126">
        <v>10.188700000000001</v>
      </c>
      <c r="H41" s="125">
        <v>1999986</v>
      </c>
      <c r="I41" s="125">
        <v>1674722636.77</v>
      </c>
      <c r="J41" s="216">
        <v>99.999300000000005</v>
      </c>
    </row>
    <row r="42" spans="2:10">
      <c r="B42" s="161">
        <v>45267</v>
      </c>
      <c r="C42" s="195">
        <v>45268</v>
      </c>
      <c r="D42" s="161">
        <v>45931</v>
      </c>
      <c r="E42" s="125">
        <v>5000000</v>
      </c>
      <c r="F42" s="126">
        <v>10.0688</v>
      </c>
      <c r="G42" s="126">
        <v>10.0738</v>
      </c>
      <c r="H42" s="125">
        <v>5000000</v>
      </c>
      <c r="I42" s="125">
        <v>4201575539.71</v>
      </c>
      <c r="J42" s="216">
        <v>100</v>
      </c>
    </row>
    <row r="43" spans="2:10">
      <c r="B43" s="161">
        <v>45267</v>
      </c>
      <c r="C43" s="195">
        <v>45271</v>
      </c>
      <c r="D43" s="161">
        <v>45931</v>
      </c>
      <c r="E43" s="125">
        <v>1250000</v>
      </c>
      <c r="F43" s="126">
        <v>10.0688</v>
      </c>
      <c r="G43" s="126">
        <v>10.0688</v>
      </c>
      <c r="H43" s="125">
        <v>0</v>
      </c>
      <c r="I43" s="125">
        <v>0</v>
      </c>
      <c r="J43" s="216">
        <v>0</v>
      </c>
    </row>
    <row r="44" spans="2:10">
      <c r="B44" s="161">
        <v>45274</v>
      </c>
      <c r="C44" s="195">
        <v>45275</v>
      </c>
      <c r="D44" s="161">
        <v>45931</v>
      </c>
      <c r="E44" s="125">
        <v>5000000</v>
      </c>
      <c r="F44" s="126">
        <v>9.7918000000000003</v>
      </c>
      <c r="G44" s="126">
        <v>9.7919999999999998</v>
      </c>
      <c r="H44" s="125">
        <v>5000000</v>
      </c>
      <c r="I44" s="125">
        <v>4228647631.0999999</v>
      </c>
      <c r="J44" s="216">
        <v>100</v>
      </c>
    </row>
    <row r="45" spans="2:10">
      <c r="B45" s="161">
        <v>45274</v>
      </c>
      <c r="C45" s="195">
        <v>45278</v>
      </c>
      <c r="D45" s="161">
        <v>45931</v>
      </c>
      <c r="E45" s="125">
        <v>1250000</v>
      </c>
      <c r="F45" s="126">
        <v>9.7918000000000003</v>
      </c>
      <c r="G45" s="126">
        <v>9.7918000000000003</v>
      </c>
      <c r="H45" s="125">
        <v>0</v>
      </c>
      <c r="I45" s="125">
        <v>0</v>
      </c>
      <c r="J45" s="216">
        <v>0</v>
      </c>
    </row>
    <row r="46" spans="2:10">
      <c r="B46" s="161">
        <v>45281</v>
      </c>
      <c r="C46" s="195">
        <v>45282</v>
      </c>
      <c r="D46" s="161">
        <v>45931</v>
      </c>
      <c r="E46" s="125">
        <v>12000000</v>
      </c>
      <c r="F46" s="126">
        <v>9.7216000000000005</v>
      </c>
      <c r="G46" s="126">
        <v>9.7248000000000001</v>
      </c>
      <c r="H46" s="125">
        <v>12000000</v>
      </c>
      <c r="I46" s="125">
        <v>10179114599.17</v>
      </c>
      <c r="J46" s="216">
        <v>100</v>
      </c>
    </row>
    <row r="47" spans="2:10">
      <c r="B47" s="161">
        <v>45281</v>
      </c>
      <c r="C47" s="195">
        <v>45286</v>
      </c>
      <c r="D47" s="162">
        <v>45931</v>
      </c>
      <c r="E47" s="125">
        <v>3000000</v>
      </c>
      <c r="F47" s="126">
        <v>9.7216000000000005</v>
      </c>
      <c r="G47" s="126">
        <v>9.7216000000000005</v>
      </c>
      <c r="H47" s="125">
        <v>0</v>
      </c>
      <c r="I47" s="125">
        <v>0</v>
      </c>
      <c r="J47" s="216">
        <v>0</v>
      </c>
    </row>
    <row r="48" spans="2:10">
      <c r="B48" s="161" t="s">
        <v>30</v>
      </c>
      <c r="C48" s="163" t="s">
        <v>30</v>
      </c>
      <c r="D48" s="161" t="s">
        <v>30</v>
      </c>
      <c r="E48" s="125" t="s">
        <v>30</v>
      </c>
      <c r="F48" s="126" t="s">
        <v>30</v>
      </c>
      <c r="G48" s="126" t="s">
        <v>30</v>
      </c>
      <c r="H48" s="125" t="s">
        <v>30</v>
      </c>
      <c r="I48" s="125" t="s">
        <v>30</v>
      </c>
      <c r="J48" s="217" t="s">
        <v>30</v>
      </c>
    </row>
    <row r="49" spans="2:10">
      <c r="B49" s="187" t="s">
        <v>11</v>
      </c>
      <c r="C49" s="192" t="s">
        <v>30</v>
      </c>
      <c r="D49" s="201" t="s">
        <v>30</v>
      </c>
      <c r="E49" s="188">
        <v>2025000</v>
      </c>
      <c r="F49" s="189" t="s">
        <v>30</v>
      </c>
      <c r="G49" s="189" t="s">
        <v>30</v>
      </c>
      <c r="H49" s="188">
        <v>1647511</v>
      </c>
      <c r="I49" s="188">
        <v>7223510981.8299999</v>
      </c>
      <c r="J49" s="214">
        <v>81.358567901234565</v>
      </c>
    </row>
    <row r="50" spans="2:10">
      <c r="B50" s="193" t="s">
        <v>30</v>
      </c>
      <c r="C50" s="194" t="s">
        <v>30</v>
      </c>
      <c r="D50" s="193">
        <v>46249</v>
      </c>
      <c r="E50" s="190">
        <v>187500</v>
      </c>
      <c r="F50" s="191">
        <v>5.4095000000000004</v>
      </c>
      <c r="G50" s="191">
        <v>5.4095000000000004</v>
      </c>
      <c r="H50" s="190">
        <v>150000</v>
      </c>
      <c r="I50" s="190">
        <v>646451437.94000006</v>
      </c>
      <c r="J50" s="215">
        <v>80</v>
      </c>
    </row>
    <row r="51" spans="2:10">
      <c r="B51" s="161">
        <v>45272</v>
      </c>
      <c r="C51" s="195">
        <v>45273</v>
      </c>
      <c r="D51" s="162">
        <v>46249</v>
      </c>
      <c r="E51" s="125">
        <v>187500</v>
      </c>
      <c r="F51" s="126">
        <v>5.4095000000000004</v>
      </c>
      <c r="G51" s="126">
        <v>5.4095000000000004</v>
      </c>
      <c r="H51" s="125">
        <v>150000</v>
      </c>
      <c r="I51" s="125">
        <v>646451437.94000006</v>
      </c>
      <c r="J51" s="216">
        <v>80</v>
      </c>
    </row>
    <row r="52" spans="2:10">
      <c r="B52" s="161" t="s">
        <v>30</v>
      </c>
      <c r="C52" s="163" t="s">
        <v>30</v>
      </c>
      <c r="D52" s="161" t="s">
        <v>30</v>
      </c>
      <c r="E52" s="125" t="s">
        <v>30</v>
      </c>
      <c r="F52" s="126" t="s">
        <v>30</v>
      </c>
      <c r="G52" s="126" t="s">
        <v>30</v>
      </c>
      <c r="H52" s="125" t="s">
        <v>30</v>
      </c>
      <c r="I52" s="125" t="s">
        <v>30</v>
      </c>
      <c r="J52" s="217" t="s">
        <v>30</v>
      </c>
    </row>
    <row r="53" spans="2:10">
      <c r="B53" s="193" t="s">
        <v>30</v>
      </c>
      <c r="C53" s="194" t="s">
        <v>30</v>
      </c>
      <c r="D53" s="193">
        <v>46980</v>
      </c>
      <c r="E53" s="190">
        <v>562500</v>
      </c>
      <c r="F53" s="191">
        <v>5.349457144196573</v>
      </c>
      <c r="G53" s="191">
        <v>5.349457144196573</v>
      </c>
      <c r="H53" s="190">
        <v>469283</v>
      </c>
      <c r="I53" s="190">
        <v>2048091654.04</v>
      </c>
      <c r="J53" s="215">
        <v>83.42808888888888</v>
      </c>
    </row>
    <row r="54" spans="2:10">
      <c r="B54" s="161">
        <v>45265</v>
      </c>
      <c r="C54" s="195">
        <v>45266</v>
      </c>
      <c r="D54" s="161">
        <v>46980</v>
      </c>
      <c r="E54" s="125">
        <v>187500</v>
      </c>
      <c r="F54" s="126">
        <v>5.5419999999999998</v>
      </c>
      <c r="G54" s="126">
        <v>5.5419999999999998</v>
      </c>
      <c r="H54" s="125">
        <v>150000</v>
      </c>
      <c r="I54" s="125">
        <v>648274798.63</v>
      </c>
      <c r="J54" s="216">
        <v>80</v>
      </c>
    </row>
    <row r="55" spans="2:10">
      <c r="B55" s="161">
        <v>45279</v>
      </c>
      <c r="C55" s="195">
        <v>45280</v>
      </c>
      <c r="D55" s="162">
        <v>46980</v>
      </c>
      <c r="E55" s="125">
        <v>375000</v>
      </c>
      <c r="F55" s="126">
        <v>5.2590000000000003</v>
      </c>
      <c r="G55" s="126">
        <v>5.2590000000000003</v>
      </c>
      <c r="H55" s="125">
        <v>319283</v>
      </c>
      <c r="I55" s="125">
        <v>1399816855.4099998</v>
      </c>
      <c r="J55" s="216">
        <v>85.142133333333334</v>
      </c>
    </row>
    <row r="56" spans="2:10">
      <c r="B56" s="161" t="s">
        <v>30</v>
      </c>
      <c r="C56" s="163" t="s">
        <v>30</v>
      </c>
      <c r="D56" s="161" t="s">
        <v>30</v>
      </c>
      <c r="E56" s="125" t="s">
        <v>30</v>
      </c>
      <c r="F56" s="126" t="s">
        <v>30</v>
      </c>
      <c r="G56" s="126" t="s">
        <v>30</v>
      </c>
      <c r="H56" s="125" t="s">
        <v>30</v>
      </c>
      <c r="I56" s="125" t="s">
        <v>30</v>
      </c>
      <c r="J56" s="217" t="s">
        <v>30</v>
      </c>
    </row>
    <row r="57" spans="2:10">
      <c r="B57" s="193" t="s">
        <v>30</v>
      </c>
      <c r="C57" s="194" t="s">
        <v>30</v>
      </c>
      <c r="D57" s="193">
        <v>51363</v>
      </c>
      <c r="E57" s="190">
        <v>375000</v>
      </c>
      <c r="F57" s="191">
        <v>5.6305472759722903</v>
      </c>
      <c r="G57" s="191">
        <v>5.6305472759722903</v>
      </c>
      <c r="H57" s="190">
        <v>297519</v>
      </c>
      <c r="I57" s="190">
        <v>1314777640.21</v>
      </c>
      <c r="J57" s="215">
        <v>79.338399999999993</v>
      </c>
    </row>
    <row r="58" spans="2:10">
      <c r="B58" s="161">
        <v>45265</v>
      </c>
      <c r="C58" s="195">
        <v>45266</v>
      </c>
      <c r="D58" s="161">
        <v>51363</v>
      </c>
      <c r="E58" s="125">
        <v>150000</v>
      </c>
      <c r="F58" s="126">
        <v>5.7050000000000001</v>
      </c>
      <c r="G58" s="126">
        <v>5.7050000000000001</v>
      </c>
      <c r="H58" s="125">
        <v>144000</v>
      </c>
      <c r="I58" s="125">
        <v>630605602.63</v>
      </c>
      <c r="J58" s="216">
        <v>96</v>
      </c>
    </row>
    <row r="59" spans="2:10">
      <c r="B59" s="161">
        <v>45265</v>
      </c>
      <c r="C59" s="195">
        <v>45267</v>
      </c>
      <c r="D59" s="161">
        <v>51363</v>
      </c>
      <c r="E59" s="125">
        <v>37500</v>
      </c>
      <c r="F59" s="126">
        <v>5.7050000000000001</v>
      </c>
      <c r="G59" s="126">
        <v>5.7050000000000001</v>
      </c>
      <c r="H59" s="125">
        <v>35694</v>
      </c>
      <c r="I59" s="125">
        <v>156361347.65000001</v>
      </c>
      <c r="J59" s="216">
        <v>95.183999999999997</v>
      </c>
    </row>
    <row r="60" spans="2:10">
      <c r="B60" s="161">
        <v>45279</v>
      </c>
      <c r="C60" s="195">
        <v>45280</v>
      </c>
      <c r="D60" s="161">
        <v>51363</v>
      </c>
      <c r="E60" s="125">
        <v>150000</v>
      </c>
      <c r="F60" s="126">
        <v>5.5170000000000003</v>
      </c>
      <c r="G60" s="126">
        <v>5.5170000000000003</v>
      </c>
      <c r="H60" s="125">
        <v>85000</v>
      </c>
      <c r="I60" s="125">
        <v>380731696.60000002</v>
      </c>
      <c r="J60" s="216">
        <v>56.666666666666664</v>
      </c>
    </row>
    <row r="61" spans="2:10">
      <c r="B61" s="161">
        <v>45279</v>
      </c>
      <c r="C61" s="195">
        <v>45281</v>
      </c>
      <c r="D61" s="162">
        <v>51363</v>
      </c>
      <c r="E61" s="125">
        <v>37500</v>
      </c>
      <c r="F61" s="126">
        <v>5.5170000000000003</v>
      </c>
      <c r="G61" s="126">
        <v>5.5170000000000003</v>
      </c>
      <c r="H61" s="125">
        <v>32825</v>
      </c>
      <c r="I61" s="125">
        <v>147078993.33000001</v>
      </c>
      <c r="J61" s="216">
        <v>87.533333333333331</v>
      </c>
    </row>
    <row r="62" spans="2:10">
      <c r="B62" s="161" t="s">
        <v>30</v>
      </c>
      <c r="C62" s="163" t="s">
        <v>30</v>
      </c>
      <c r="D62" s="161" t="s">
        <v>30</v>
      </c>
      <c r="E62" s="125" t="s">
        <v>30</v>
      </c>
      <c r="F62" s="126" t="s">
        <v>30</v>
      </c>
      <c r="G62" s="126" t="s">
        <v>30</v>
      </c>
      <c r="H62" s="125" t="s">
        <v>30</v>
      </c>
      <c r="I62" s="125" t="s">
        <v>30</v>
      </c>
      <c r="J62" s="217" t="s">
        <v>30</v>
      </c>
    </row>
    <row r="63" spans="2:10">
      <c r="B63" s="193" t="s">
        <v>30</v>
      </c>
      <c r="C63" s="194" t="s">
        <v>30</v>
      </c>
      <c r="D63" s="193">
        <v>55015</v>
      </c>
      <c r="E63" s="190">
        <v>150000</v>
      </c>
      <c r="F63" s="191">
        <v>5.7539999999999996</v>
      </c>
      <c r="G63" s="191">
        <v>5.7539999999999996</v>
      </c>
      <c r="H63" s="190">
        <v>52000</v>
      </c>
      <c r="I63" s="190">
        <v>228645990.34999999</v>
      </c>
      <c r="J63" s="215">
        <v>34.666666666666671</v>
      </c>
    </row>
    <row r="64" spans="2:10">
      <c r="B64" s="161">
        <v>45272</v>
      </c>
      <c r="C64" s="195">
        <v>45273</v>
      </c>
      <c r="D64" s="162">
        <v>55015</v>
      </c>
      <c r="E64" s="125">
        <v>150000</v>
      </c>
      <c r="F64" s="126">
        <v>5.7539999999999996</v>
      </c>
      <c r="G64" s="126">
        <v>5.7539999999999996</v>
      </c>
      <c r="H64" s="125">
        <v>52000</v>
      </c>
      <c r="I64" s="125">
        <v>228645990.34999999</v>
      </c>
      <c r="J64" s="216">
        <v>34.666666666666671</v>
      </c>
    </row>
    <row r="65" spans="2:10">
      <c r="B65" s="161" t="s">
        <v>30</v>
      </c>
      <c r="C65" s="163" t="s">
        <v>30</v>
      </c>
      <c r="D65" s="161" t="s">
        <v>30</v>
      </c>
      <c r="E65" s="125" t="s">
        <v>30</v>
      </c>
      <c r="F65" s="126" t="s">
        <v>30</v>
      </c>
      <c r="G65" s="126" t="s">
        <v>30</v>
      </c>
      <c r="H65" s="125" t="s">
        <v>30</v>
      </c>
      <c r="I65" s="125" t="s">
        <v>30</v>
      </c>
      <c r="J65" s="217" t="s">
        <v>30</v>
      </c>
    </row>
    <row r="66" spans="2:10">
      <c r="B66" s="193" t="s">
        <v>30</v>
      </c>
      <c r="C66" s="194" t="s">
        <v>30</v>
      </c>
      <c r="D66" s="193">
        <v>58668</v>
      </c>
      <c r="E66" s="190">
        <v>562500</v>
      </c>
      <c r="F66" s="191">
        <v>5.7139635433843505</v>
      </c>
      <c r="G66" s="191">
        <v>5.7139635433843505</v>
      </c>
      <c r="H66" s="190">
        <v>491214</v>
      </c>
      <c r="I66" s="190">
        <v>2180313462.1199999</v>
      </c>
      <c r="J66" s="215">
        <v>87.326933333333329</v>
      </c>
    </row>
    <row r="67" spans="2:10">
      <c r="B67" s="161">
        <v>45265</v>
      </c>
      <c r="C67" s="195">
        <v>45266</v>
      </c>
      <c r="D67" s="161">
        <v>58668</v>
      </c>
      <c r="E67" s="125">
        <v>300000</v>
      </c>
      <c r="F67" s="126">
        <v>5.7687999999999997</v>
      </c>
      <c r="G67" s="126">
        <v>5.7687999999999997</v>
      </c>
      <c r="H67" s="125">
        <v>300000</v>
      </c>
      <c r="I67" s="125">
        <v>1319524459.1700001</v>
      </c>
      <c r="J67" s="216">
        <v>100</v>
      </c>
    </row>
    <row r="68" spans="2:10">
      <c r="B68" s="161">
        <v>45265</v>
      </c>
      <c r="C68" s="195">
        <v>45267</v>
      </c>
      <c r="D68" s="161">
        <v>58668</v>
      </c>
      <c r="E68" s="125">
        <v>75000</v>
      </c>
      <c r="F68" s="126">
        <v>5.7687999999999997</v>
      </c>
      <c r="G68" s="126">
        <v>5.7687999999999997</v>
      </c>
      <c r="H68" s="125">
        <v>71390</v>
      </c>
      <c r="I68" s="125">
        <v>314104135.39999998</v>
      </c>
      <c r="J68" s="216">
        <v>95.186666666666667</v>
      </c>
    </row>
    <row r="69" spans="2:10">
      <c r="B69" s="161">
        <v>45279</v>
      </c>
      <c r="C69" s="195">
        <v>45280</v>
      </c>
      <c r="D69" s="161">
        <v>58668</v>
      </c>
      <c r="E69" s="125">
        <v>150000</v>
      </c>
      <c r="F69" s="126">
        <v>5.5439999999999996</v>
      </c>
      <c r="G69" s="126">
        <v>5.5439999999999996</v>
      </c>
      <c r="H69" s="125">
        <v>87000</v>
      </c>
      <c r="I69" s="125">
        <v>396892107.12</v>
      </c>
      <c r="J69" s="216">
        <v>57.999999999999993</v>
      </c>
    </row>
    <row r="70" spans="2:10">
      <c r="B70" s="161">
        <v>45279</v>
      </c>
      <c r="C70" s="195">
        <v>45281</v>
      </c>
      <c r="D70" s="162">
        <v>58668</v>
      </c>
      <c r="E70" s="125">
        <v>37500</v>
      </c>
      <c r="F70" s="126">
        <v>5.5439999999999996</v>
      </c>
      <c r="G70" s="126">
        <v>5.5439999999999996</v>
      </c>
      <c r="H70" s="125">
        <v>32824</v>
      </c>
      <c r="I70" s="125">
        <v>149792760.43000001</v>
      </c>
      <c r="J70" s="216">
        <v>87.530666666666662</v>
      </c>
    </row>
    <row r="71" spans="2:10">
      <c r="B71" s="161" t="s">
        <v>30</v>
      </c>
      <c r="C71" s="163" t="s">
        <v>30</v>
      </c>
      <c r="D71" s="161" t="s">
        <v>30</v>
      </c>
      <c r="E71" s="125" t="s">
        <v>30</v>
      </c>
      <c r="F71" s="126" t="s">
        <v>30</v>
      </c>
      <c r="G71" s="126" t="s">
        <v>30</v>
      </c>
      <c r="H71" s="125" t="s">
        <v>30</v>
      </c>
      <c r="I71" s="125" t="s">
        <v>30</v>
      </c>
      <c r="J71" s="217" t="s">
        <v>30</v>
      </c>
    </row>
    <row r="72" spans="2:10">
      <c r="B72" s="193" t="s">
        <v>30</v>
      </c>
      <c r="C72" s="194" t="s">
        <v>30</v>
      </c>
      <c r="D72" s="193">
        <v>48714</v>
      </c>
      <c r="E72" s="190">
        <v>187500</v>
      </c>
      <c r="F72" s="191">
        <v>5.66</v>
      </c>
      <c r="G72" s="191">
        <v>5.66</v>
      </c>
      <c r="H72" s="190">
        <v>187495</v>
      </c>
      <c r="I72" s="190">
        <v>805230797.16999996</v>
      </c>
      <c r="J72" s="215">
        <v>99.997333333333344</v>
      </c>
    </row>
    <row r="73" spans="2:10">
      <c r="B73" s="161">
        <v>45272</v>
      </c>
      <c r="C73" s="195">
        <v>45273</v>
      </c>
      <c r="D73" s="161">
        <v>48714</v>
      </c>
      <c r="E73" s="125">
        <v>150000</v>
      </c>
      <c r="F73" s="126">
        <v>5.66</v>
      </c>
      <c r="G73" s="126">
        <v>5.66</v>
      </c>
      <c r="H73" s="125">
        <v>150000</v>
      </c>
      <c r="I73" s="125">
        <v>644161657.01999998</v>
      </c>
      <c r="J73" s="216">
        <v>100</v>
      </c>
    </row>
    <row r="74" spans="2:10">
      <c r="B74" s="161">
        <v>45272</v>
      </c>
      <c r="C74" s="195">
        <v>45274</v>
      </c>
      <c r="D74" s="162">
        <v>48714</v>
      </c>
      <c r="E74" s="125">
        <v>37500</v>
      </c>
      <c r="F74" s="126">
        <v>5.66</v>
      </c>
      <c r="G74" s="126">
        <v>5.66</v>
      </c>
      <c r="H74" s="125">
        <v>37495</v>
      </c>
      <c r="I74" s="125">
        <v>161069140.15000001</v>
      </c>
      <c r="J74" s="216">
        <v>99.986666666666665</v>
      </c>
    </row>
    <row r="75" spans="2:10">
      <c r="B75" s="161" t="s">
        <v>30</v>
      </c>
      <c r="C75" s="163" t="s">
        <v>30</v>
      </c>
      <c r="D75" s="161" t="s">
        <v>30</v>
      </c>
      <c r="E75" s="125" t="s">
        <v>30</v>
      </c>
      <c r="F75" s="126" t="s">
        <v>30</v>
      </c>
      <c r="G75" s="126" t="s">
        <v>30</v>
      </c>
      <c r="H75" s="125" t="s">
        <v>30</v>
      </c>
      <c r="I75" s="125" t="s">
        <v>30</v>
      </c>
      <c r="J75" s="217" t="s">
        <v>30</v>
      </c>
    </row>
    <row r="76" spans="2:10">
      <c r="B76" s="187" t="s">
        <v>12</v>
      </c>
      <c r="C76" s="192" t="s">
        <v>30</v>
      </c>
      <c r="D76" s="201" t="s">
        <v>30</v>
      </c>
      <c r="E76" s="188">
        <v>9750000</v>
      </c>
      <c r="F76" s="189" t="s">
        <v>30</v>
      </c>
      <c r="G76" s="189" t="s">
        <v>30</v>
      </c>
      <c r="H76" s="188">
        <v>7969979</v>
      </c>
      <c r="I76" s="188">
        <v>8109176208.1400003</v>
      </c>
      <c r="J76" s="214">
        <v>81.743374358974364</v>
      </c>
    </row>
    <row r="77" spans="2:10">
      <c r="B77" s="193" t="s">
        <v>30</v>
      </c>
      <c r="C77" s="194" t="s">
        <v>30</v>
      </c>
      <c r="D77" s="193">
        <v>47119</v>
      </c>
      <c r="E77" s="190">
        <v>4750000</v>
      </c>
      <c r="F77" s="191">
        <v>10.325124209334005</v>
      </c>
      <c r="G77" s="191">
        <v>10.33317927252029</v>
      </c>
      <c r="H77" s="190">
        <v>3850994</v>
      </c>
      <c r="I77" s="190">
        <v>3979130962.4000001</v>
      </c>
      <c r="J77" s="215">
        <v>81.073557894736851</v>
      </c>
    </row>
    <row r="78" spans="2:10">
      <c r="B78" s="161">
        <v>45260</v>
      </c>
      <c r="C78" s="195">
        <v>45261</v>
      </c>
      <c r="D78" s="161">
        <v>47119</v>
      </c>
      <c r="E78" s="125">
        <v>300000</v>
      </c>
      <c r="F78" s="126">
        <v>10.620100000000001</v>
      </c>
      <c r="G78" s="126">
        <v>10.624000000000001</v>
      </c>
      <c r="H78" s="125">
        <v>300000</v>
      </c>
      <c r="I78" s="125">
        <v>305644438.98000002</v>
      </c>
      <c r="J78" s="216">
        <v>100</v>
      </c>
    </row>
    <row r="79" spans="2:10">
      <c r="B79" s="161">
        <v>45260</v>
      </c>
      <c r="C79" s="195">
        <v>45264</v>
      </c>
      <c r="D79" s="161">
        <v>47119</v>
      </c>
      <c r="E79" s="125">
        <v>75000</v>
      </c>
      <c r="F79" s="126">
        <v>10.620100000000001</v>
      </c>
      <c r="G79" s="126">
        <v>10.620100000000001</v>
      </c>
      <c r="H79" s="125">
        <v>50994</v>
      </c>
      <c r="I79" s="125">
        <v>51974290.659999996</v>
      </c>
      <c r="J79" s="216">
        <v>67.99199999999999</v>
      </c>
    </row>
    <row r="80" spans="2:10">
      <c r="B80" s="161">
        <v>45267</v>
      </c>
      <c r="C80" s="195">
        <v>45268</v>
      </c>
      <c r="D80" s="161">
        <v>47119</v>
      </c>
      <c r="E80" s="125">
        <v>1000000</v>
      </c>
      <c r="F80" s="126">
        <v>10.547700000000001</v>
      </c>
      <c r="G80" s="126">
        <v>10.549899999999999</v>
      </c>
      <c r="H80" s="125">
        <v>1000000</v>
      </c>
      <c r="I80" s="125">
        <v>1023478379.24</v>
      </c>
      <c r="J80" s="216">
        <v>100</v>
      </c>
    </row>
    <row r="81" spans="2:10">
      <c r="B81" s="161">
        <v>45267</v>
      </c>
      <c r="C81" s="195">
        <v>45271</v>
      </c>
      <c r="D81" s="161">
        <v>47119</v>
      </c>
      <c r="E81" s="125">
        <v>250000</v>
      </c>
      <c r="F81" s="126">
        <v>10.547700000000001</v>
      </c>
      <c r="G81" s="126">
        <v>10.547700000000001</v>
      </c>
      <c r="H81" s="125">
        <v>0</v>
      </c>
      <c r="I81" s="125">
        <v>0</v>
      </c>
      <c r="J81" s="216">
        <v>0</v>
      </c>
    </row>
    <row r="82" spans="2:10">
      <c r="B82" s="161">
        <v>45274</v>
      </c>
      <c r="C82" s="195">
        <v>45275</v>
      </c>
      <c r="D82" s="161">
        <v>47119</v>
      </c>
      <c r="E82" s="125">
        <v>1500000</v>
      </c>
      <c r="F82" s="126">
        <v>10.2562</v>
      </c>
      <c r="G82" s="126">
        <v>10.2689</v>
      </c>
      <c r="H82" s="125">
        <v>1500000</v>
      </c>
      <c r="I82" s="125">
        <v>1554221066.25</v>
      </c>
      <c r="J82" s="216">
        <v>100</v>
      </c>
    </row>
    <row r="83" spans="2:10">
      <c r="B83" s="161">
        <v>45274</v>
      </c>
      <c r="C83" s="195">
        <v>45278</v>
      </c>
      <c r="D83" s="161">
        <v>47119</v>
      </c>
      <c r="E83" s="125">
        <v>375000</v>
      </c>
      <c r="F83" s="126">
        <v>10.2562</v>
      </c>
      <c r="G83" s="126">
        <v>10.2562</v>
      </c>
      <c r="H83" s="125">
        <v>0</v>
      </c>
      <c r="I83" s="125">
        <v>0</v>
      </c>
      <c r="J83" s="216">
        <v>0</v>
      </c>
    </row>
    <row r="84" spans="2:10">
      <c r="B84" s="161">
        <v>45281</v>
      </c>
      <c r="C84" s="195">
        <v>45282</v>
      </c>
      <c r="D84" s="161">
        <v>47119</v>
      </c>
      <c r="E84" s="125">
        <v>1000000</v>
      </c>
      <c r="F84" s="126">
        <v>10.102399999999999</v>
      </c>
      <c r="G84" s="126">
        <v>10.111000000000001</v>
      </c>
      <c r="H84" s="125">
        <v>1000000</v>
      </c>
      <c r="I84" s="125">
        <v>1043812787.27</v>
      </c>
      <c r="J84" s="216">
        <v>100</v>
      </c>
    </row>
    <row r="85" spans="2:10">
      <c r="B85" s="161">
        <v>45281</v>
      </c>
      <c r="C85" s="195">
        <v>45286</v>
      </c>
      <c r="D85" s="162">
        <v>47119</v>
      </c>
      <c r="E85" s="125">
        <v>250000</v>
      </c>
      <c r="F85" s="126">
        <v>10.102399999999999</v>
      </c>
      <c r="G85" s="126">
        <v>10.102399999999999</v>
      </c>
      <c r="H85" s="125">
        <v>0</v>
      </c>
      <c r="I85" s="125">
        <v>0</v>
      </c>
      <c r="J85" s="216">
        <v>0</v>
      </c>
    </row>
    <row r="86" spans="2:10">
      <c r="B86" s="161" t="s">
        <v>30</v>
      </c>
      <c r="C86" s="163" t="s">
        <v>30</v>
      </c>
      <c r="D86" s="161" t="s">
        <v>30</v>
      </c>
      <c r="E86" s="125" t="s">
        <v>30</v>
      </c>
      <c r="F86" s="126" t="s">
        <v>30</v>
      </c>
      <c r="G86" s="126" t="s">
        <v>30</v>
      </c>
      <c r="H86" s="125" t="s">
        <v>30</v>
      </c>
      <c r="I86" s="125" t="s">
        <v>30</v>
      </c>
      <c r="J86" s="217" t="s">
        <v>30</v>
      </c>
    </row>
    <row r="87" spans="2:10">
      <c r="B87" s="193" t="s">
        <v>30</v>
      </c>
      <c r="C87" s="194" t="s">
        <v>30</v>
      </c>
      <c r="D87" s="193">
        <v>48580</v>
      </c>
      <c r="E87" s="190">
        <v>5000000</v>
      </c>
      <c r="F87" s="191">
        <v>10.761791659183027</v>
      </c>
      <c r="G87" s="191">
        <v>10.769335993527532</v>
      </c>
      <c r="H87" s="190">
        <v>4118985</v>
      </c>
      <c r="I87" s="190">
        <v>4130045245.7400002</v>
      </c>
      <c r="J87" s="215">
        <v>82.3797</v>
      </c>
    </row>
    <row r="88" spans="2:10">
      <c r="B88" s="161">
        <v>45260</v>
      </c>
      <c r="C88" s="161">
        <v>45261</v>
      </c>
      <c r="D88" s="161">
        <v>48580</v>
      </c>
      <c r="E88" s="125">
        <v>1000000</v>
      </c>
      <c r="F88" s="126">
        <v>10.9101</v>
      </c>
      <c r="G88" s="126">
        <v>10.9192</v>
      </c>
      <c r="H88" s="125">
        <v>1000000</v>
      </c>
      <c r="I88" s="125">
        <v>992181982.95000005</v>
      </c>
      <c r="J88" s="216">
        <v>100</v>
      </c>
    </row>
    <row r="89" spans="2:10">
      <c r="B89" s="161">
        <v>45260</v>
      </c>
      <c r="C89" s="161">
        <v>45264</v>
      </c>
      <c r="D89" s="161">
        <v>48580</v>
      </c>
      <c r="E89" s="125">
        <v>250000</v>
      </c>
      <c r="F89" s="126">
        <v>10.9101</v>
      </c>
      <c r="G89" s="126">
        <v>10.9101</v>
      </c>
      <c r="H89" s="125">
        <v>249989</v>
      </c>
      <c r="I89" s="125">
        <v>248137616.65000001</v>
      </c>
      <c r="J89" s="216">
        <v>99.995599999999996</v>
      </c>
    </row>
    <row r="90" spans="2:10">
      <c r="B90" s="161">
        <v>45267</v>
      </c>
      <c r="C90" s="161">
        <v>45268</v>
      </c>
      <c r="D90" s="161">
        <v>48580</v>
      </c>
      <c r="E90" s="125">
        <v>1000000</v>
      </c>
      <c r="F90" s="126">
        <v>10.89</v>
      </c>
      <c r="G90" s="126">
        <v>10.8992</v>
      </c>
      <c r="H90" s="125">
        <v>1000000</v>
      </c>
      <c r="I90" s="125">
        <v>995280912.72000003</v>
      </c>
      <c r="J90" s="216">
        <v>100</v>
      </c>
    </row>
    <row r="91" spans="2:10">
      <c r="B91" s="161">
        <v>45267</v>
      </c>
      <c r="C91" s="161">
        <v>45271</v>
      </c>
      <c r="D91" s="161">
        <v>48580</v>
      </c>
      <c r="E91" s="125">
        <v>250000</v>
      </c>
      <c r="F91" s="126">
        <v>10.89</v>
      </c>
      <c r="G91" s="126">
        <v>10.89</v>
      </c>
      <c r="H91" s="125">
        <v>0</v>
      </c>
      <c r="I91" s="125">
        <v>0</v>
      </c>
      <c r="J91" s="216">
        <v>0</v>
      </c>
    </row>
    <row r="92" spans="2:10">
      <c r="B92" s="161">
        <v>45274</v>
      </c>
      <c r="C92" s="161">
        <v>45275</v>
      </c>
      <c r="D92" s="161">
        <v>48580</v>
      </c>
      <c r="E92" s="125">
        <v>1500000</v>
      </c>
      <c r="F92" s="126">
        <v>10.653</v>
      </c>
      <c r="G92" s="126">
        <v>10.6592</v>
      </c>
      <c r="H92" s="125">
        <v>1400000</v>
      </c>
      <c r="I92" s="125">
        <v>1413854503.4000001</v>
      </c>
      <c r="J92" s="216">
        <v>93.333333333333329</v>
      </c>
    </row>
    <row r="93" spans="2:10">
      <c r="B93" s="161">
        <v>45274</v>
      </c>
      <c r="C93" s="161">
        <v>45278</v>
      </c>
      <c r="D93" s="161">
        <v>48580</v>
      </c>
      <c r="E93" s="125">
        <v>375000</v>
      </c>
      <c r="F93" s="126">
        <v>10.653</v>
      </c>
      <c r="G93" s="126">
        <v>10.653</v>
      </c>
      <c r="H93" s="125">
        <v>0</v>
      </c>
      <c r="I93" s="125">
        <v>0</v>
      </c>
      <c r="J93" s="216">
        <v>0</v>
      </c>
    </row>
    <row r="94" spans="2:10">
      <c r="B94" s="161">
        <v>45281</v>
      </c>
      <c r="C94" s="161">
        <v>45282</v>
      </c>
      <c r="D94" s="161">
        <v>48580</v>
      </c>
      <c r="E94" s="125">
        <v>500000</v>
      </c>
      <c r="F94" s="126">
        <v>10.417899999999999</v>
      </c>
      <c r="G94" s="126">
        <v>10.429600000000001</v>
      </c>
      <c r="H94" s="125">
        <v>350000</v>
      </c>
      <c r="I94" s="125">
        <v>358616433.25</v>
      </c>
      <c r="J94" s="216">
        <v>70</v>
      </c>
    </row>
    <row r="95" spans="2:10">
      <c r="B95" s="161">
        <v>45281</v>
      </c>
      <c r="C95" s="161">
        <v>45286</v>
      </c>
      <c r="D95" s="162">
        <v>48580</v>
      </c>
      <c r="E95" s="125">
        <v>125000</v>
      </c>
      <c r="F95" s="126">
        <v>10.417899999999999</v>
      </c>
      <c r="G95" s="126">
        <v>10.417899999999999</v>
      </c>
      <c r="H95" s="125">
        <v>118996</v>
      </c>
      <c r="I95" s="125">
        <v>121973796.77</v>
      </c>
      <c r="J95" s="216">
        <v>95.19680000000001</v>
      </c>
    </row>
    <row r="96" spans="2:10">
      <c r="B96" s="161" t="s">
        <v>30</v>
      </c>
      <c r="C96" s="163" t="s">
        <v>30</v>
      </c>
      <c r="D96" s="163" t="s">
        <v>30</v>
      </c>
      <c r="E96" s="125" t="s">
        <v>30</v>
      </c>
      <c r="F96" s="126" t="s">
        <v>30</v>
      </c>
      <c r="G96" s="126" t="s">
        <v>30</v>
      </c>
      <c r="H96" s="125" t="s">
        <v>30</v>
      </c>
      <c r="I96" s="125" t="s">
        <v>30</v>
      </c>
      <c r="J96" s="217" t="s">
        <v>30</v>
      </c>
    </row>
    <row r="97" spans="2:10">
      <c r="B97" s="145" t="s">
        <v>31</v>
      </c>
      <c r="C97" s="168" t="s">
        <v>30</v>
      </c>
      <c r="D97" s="203" t="s">
        <v>30</v>
      </c>
      <c r="E97" s="142">
        <v>95525000</v>
      </c>
      <c r="F97" s="142"/>
      <c r="G97" s="142"/>
      <c r="H97" s="142">
        <v>77109341</v>
      </c>
      <c r="I97" s="142">
        <v>133676905373.49001</v>
      </c>
      <c r="J97" s="142">
        <v>80.721634127191834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J111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7109375" style="83" bestFit="1" customWidth="1"/>
    <col min="5" max="5" width="14" style="82" bestFit="1" customWidth="1"/>
    <col min="6" max="6" width="12.28515625" style="82" bestFit="1" customWidth="1"/>
    <col min="7" max="7" width="14" style="82" bestFit="1" customWidth="1"/>
    <col min="8" max="8" width="13.85546875" style="82" bestFit="1" customWidth="1"/>
    <col min="9" max="9" width="17.85546875" style="82" bestFit="1" customWidth="1"/>
    <col min="10" max="10" width="18" style="82" bestFit="1" customWidth="1"/>
    <col min="11" max="16384" width="9.140625" style="82"/>
  </cols>
  <sheetData>
    <row r="1" spans="2:10">
      <c r="B1" s="81" t="s">
        <v>62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87" t="s">
        <v>9</v>
      </c>
      <c r="C5" s="192" t="s">
        <v>30</v>
      </c>
      <c r="D5" s="192" t="s">
        <v>30</v>
      </c>
      <c r="E5" s="188">
        <v>8625000</v>
      </c>
      <c r="F5" s="189" t="s">
        <v>30</v>
      </c>
      <c r="G5" s="206" t="s">
        <v>30</v>
      </c>
      <c r="H5" s="188">
        <v>7190557</v>
      </c>
      <c r="I5" s="188">
        <v>102294502502.55</v>
      </c>
      <c r="J5" s="189">
        <v>83.368776811594202</v>
      </c>
    </row>
    <row r="6" spans="2:10">
      <c r="B6" s="193" t="s">
        <v>30</v>
      </c>
      <c r="C6" s="194" t="s">
        <v>30</v>
      </c>
      <c r="D6" s="193">
        <v>46447</v>
      </c>
      <c r="E6" s="190">
        <v>2375000</v>
      </c>
      <c r="F6" s="191">
        <v>0.11881526383334555</v>
      </c>
      <c r="G6" s="191">
        <v>0.11881526383334555</v>
      </c>
      <c r="H6" s="190">
        <v>2089146</v>
      </c>
      <c r="I6" s="190">
        <v>29871153798.389999</v>
      </c>
      <c r="J6" s="191">
        <v>87.964042105263161</v>
      </c>
    </row>
    <row r="7" spans="2:10">
      <c r="B7" s="161">
        <v>45300</v>
      </c>
      <c r="C7" s="195">
        <v>45301</v>
      </c>
      <c r="D7" s="161">
        <v>46447</v>
      </c>
      <c r="E7" s="125">
        <v>375000</v>
      </c>
      <c r="F7" s="126">
        <v>0.12</v>
      </c>
      <c r="G7" s="126">
        <v>0.12</v>
      </c>
      <c r="H7" s="125">
        <v>331199</v>
      </c>
      <c r="I7" s="125">
        <v>4722848339.9700003</v>
      </c>
      <c r="J7" s="126">
        <v>88.319733333333332</v>
      </c>
    </row>
    <row r="8" spans="2:10">
      <c r="B8" s="161">
        <v>45307</v>
      </c>
      <c r="C8" s="195">
        <v>45308</v>
      </c>
      <c r="D8" s="161">
        <v>46447</v>
      </c>
      <c r="E8" s="125">
        <v>1250000</v>
      </c>
      <c r="F8" s="126">
        <v>0.11950000000000002</v>
      </c>
      <c r="G8" s="126">
        <v>0.11950000000000002</v>
      </c>
      <c r="H8" s="125">
        <v>1209709</v>
      </c>
      <c r="I8" s="125">
        <v>17288705158.739998</v>
      </c>
      <c r="J8" s="126">
        <v>96.776720000000012</v>
      </c>
    </row>
    <row r="9" spans="2:10">
      <c r="B9" s="161">
        <v>45314</v>
      </c>
      <c r="C9" s="195">
        <v>45315</v>
      </c>
      <c r="D9" s="161">
        <v>46447</v>
      </c>
      <c r="E9" s="125">
        <v>375000</v>
      </c>
      <c r="F9" s="126">
        <v>0.11700000000000001</v>
      </c>
      <c r="G9" s="126">
        <v>0.11700000000000001</v>
      </c>
      <c r="H9" s="125">
        <v>347741</v>
      </c>
      <c r="I9" s="125">
        <v>4981161421.2799997</v>
      </c>
      <c r="J9" s="126">
        <v>92.730933333333326</v>
      </c>
    </row>
    <row r="10" spans="2:10">
      <c r="B10" s="161">
        <v>45321</v>
      </c>
      <c r="C10" s="195">
        <v>45322</v>
      </c>
      <c r="D10" s="162">
        <v>46447</v>
      </c>
      <c r="E10" s="125">
        <v>375000</v>
      </c>
      <c r="F10" s="126">
        <v>0.1159</v>
      </c>
      <c r="G10" s="126">
        <v>0.1159</v>
      </c>
      <c r="H10" s="125">
        <v>200497</v>
      </c>
      <c r="I10" s="125">
        <v>2878438878.3999996</v>
      </c>
      <c r="J10" s="126">
        <v>53.465866666666663</v>
      </c>
    </row>
    <row r="11" spans="2:10">
      <c r="B11" s="161" t="s">
        <v>30</v>
      </c>
      <c r="C11" s="163" t="s">
        <v>30</v>
      </c>
      <c r="D11" s="161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 t="s">
        <v>30</v>
      </c>
    </row>
    <row r="12" spans="2:10">
      <c r="B12" s="193" t="s">
        <v>30</v>
      </c>
      <c r="C12" s="194" t="s">
        <v>30</v>
      </c>
      <c r="D12" s="193">
        <v>47543</v>
      </c>
      <c r="E12" s="190">
        <v>6250000</v>
      </c>
      <c r="F12" s="191">
        <v>0.182</v>
      </c>
      <c r="G12" s="191">
        <v>0.182</v>
      </c>
      <c r="H12" s="190">
        <v>5101411</v>
      </c>
      <c r="I12" s="190">
        <v>72423348704.160004</v>
      </c>
      <c r="J12" s="215">
        <v>81.622576000000009</v>
      </c>
    </row>
    <row r="13" spans="2:10">
      <c r="B13" s="161">
        <v>45300</v>
      </c>
      <c r="C13" s="195">
        <v>45301</v>
      </c>
      <c r="D13" s="161">
        <v>47543</v>
      </c>
      <c r="E13" s="125">
        <v>1875000</v>
      </c>
      <c r="F13" s="126">
        <v>0.182</v>
      </c>
      <c r="G13" s="126">
        <v>0.182</v>
      </c>
      <c r="H13" s="125">
        <v>1608231</v>
      </c>
      <c r="I13" s="125">
        <v>22765025788.09</v>
      </c>
      <c r="J13" s="126">
        <v>85.772320000000008</v>
      </c>
    </row>
    <row r="14" spans="2:10">
      <c r="B14" s="161">
        <v>45307</v>
      </c>
      <c r="C14" s="195">
        <v>45308</v>
      </c>
      <c r="D14" s="161">
        <v>47543</v>
      </c>
      <c r="E14" s="125">
        <v>1562500</v>
      </c>
      <c r="F14" s="126">
        <v>0.18200000000000002</v>
      </c>
      <c r="G14" s="126">
        <v>0.18200000000000002</v>
      </c>
      <c r="H14" s="125">
        <v>1221841</v>
      </c>
      <c r="I14" s="125">
        <v>17334039944.649998</v>
      </c>
      <c r="J14" s="126">
        <v>78.197824000000011</v>
      </c>
    </row>
    <row r="15" spans="2:10">
      <c r="B15" s="161">
        <v>45314</v>
      </c>
      <c r="C15" s="195">
        <v>45315</v>
      </c>
      <c r="D15" s="161">
        <v>47543</v>
      </c>
      <c r="E15" s="125">
        <v>1562500</v>
      </c>
      <c r="F15" s="126">
        <v>0.18200000000000002</v>
      </c>
      <c r="G15" s="126">
        <v>0.18200000000000002</v>
      </c>
      <c r="H15" s="125">
        <v>1338732</v>
      </c>
      <c r="I15" s="125">
        <v>19034616190.18</v>
      </c>
      <c r="J15" s="126">
        <v>85.678848000000002</v>
      </c>
    </row>
    <row r="16" spans="2:10">
      <c r="B16" s="161">
        <v>45321</v>
      </c>
      <c r="C16" s="195">
        <v>45322</v>
      </c>
      <c r="D16" s="162">
        <v>47543</v>
      </c>
      <c r="E16" s="125">
        <v>1250000</v>
      </c>
      <c r="F16" s="126">
        <v>0.182</v>
      </c>
      <c r="G16" s="126">
        <v>0.182</v>
      </c>
      <c r="H16" s="125">
        <v>932607</v>
      </c>
      <c r="I16" s="125">
        <v>13289666781.24</v>
      </c>
      <c r="J16" s="126">
        <v>74.608559999999997</v>
      </c>
    </row>
    <row r="17" spans="2:10">
      <c r="B17" s="161" t="s">
        <v>30</v>
      </c>
      <c r="C17" s="163" t="s">
        <v>30</v>
      </c>
      <c r="D17" s="161" t="s">
        <v>30</v>
      </c>
      <c r="E17" s="125" t="s">
        <v>30</v>
      </c>
      <c r="F17" s="126" t="s">
        <v>30</v>
      </c>
      <c r="G17" s="126" t="s">
        <v>30</v>
      </c>
      <c r="H17" s="125" t="s">
        <v>30</v>
      </c>
      <c r="I17" s="125" t="s">
        <v>30</v>
      </c>
      <c r="J17" s="126" t="s">
        <v>30</v>
      </c>
    </row>
    <row r="18" spans="2:10">
      <c r="B18" s="187" t="s">
        <v>10</v>
      </c>
      <c r="C18" s="192" t="s">
        <v>30</v>
      </c>
      <c r="D18" s="201" t="s">
        <v>30</v>
      </c>
      <c r="E18" s="188">
        <v>41000000</v>
      </c>
      <c r="F18" s="189" t="s">
        <v>30</v>
      </c>
      <c r="G18" s="189" t="s">
        <v>30</v>
      </c>
      <c r="H18" s="188">
        <v>36952118</v>
      </c>
      <c r="I18" s="188">
        <v>27622117427.980003</v>
      </c>
      <c r="J18" s="189">
        <v>90.127117073170737</v>
      </c>
    </row>
    <row r="19" spans="2:10">
      <c r="B19" s="193" t="s">
        <v>30</v>
      </c>
      <c r="C19" s="194" t="s">
        <v>30</v>
      </c>
      <c r="D19" s="193">
        <v>45566</v>
      </c>
      <c r="E19" s="190">
        <v>5000000</v>
      </c>
      <c r="F19" s="191">
        <v>10.243638012636353</v>
      </c>
      <c r="G19" s="191">
        <v>10.249238619703547</v>
      </c>
      <c r="H19" s="190">
        <v>4511900</v>
      </c>
      <c r="I19" s="190">
        <v>4216486501.3800001</v>
      </c>
      <c r="J19" s="191">
        <v>90.238</v>
      </c>
    </row>
    <row r="20" spans="2:10">
      <c r="B20" s="161">
        <v>45302</v>
      </c>
      <c r="C20" s="195">
        <v>45303</v>
      </c>
      <c r="D20" s="161">
        <v>45566</v>
      </c>
      <c r="E20" s="125">
        <v>1500000</v>
      </c>
      <c r="F20" s="126">
        <v>10.286300000000001</v>
      </c>
      <c r="G20" s="126">
        <v>10.2888</v>
      </c>
      <c r="H20" s="125">
        <v>1200000</v>
      </c>
      <c r="I20" s="125">
        <v>1118075395.5999999</v>
      </c>
      <c r="J20" s="126">
        <v>80</v>
      </c>
    </row>
    <row r="21" spans="2:10">
      <c r="B21" s="161">
        <v>45302</v>
      </c>
      <c r="C21" s="195">
        <v>45306</v>
      </c>
      <c r="D21" s="161">
        <v>45566</v>
      </c>
      <c r="E21" s="125">
        <v>375000</v>
      </c>
      <c r="F21" s="126">
        <v>10.286300000000001</v>
      </c>
      <c r="G21" s="126">
        <v>10.286300000000001</v>
      </c>
      <c r="H21" s="125">
        <v>221427</v>
      </c>
      <c r="I21" s="125">
        <v>206390304.47999999</v>
      </c>
      <c r="J21" s="126">
        <v>59.047199999999997</v>
      </c>
    </row>
    <row r="22" spans="2:10">
      <c r="B22" s="161">
        <v>45316</v>
      </c>
      <c r="C22" s="195">
        <v>45317</v>
      </c>
      <c r="D22" s="161">
        <v>45566</v>
      </c>
      <c r="E22" s="125">
        <v>2500000</v>
      </c>
      <c r="F22" s="126">
        <v>10.2241</v>
      </c>
      <c r="G22" s="126">
        <v>10.233000000000001</v>
      </c>
      <c r="H22" s="125">
        <v>2500000</v>
      </c>
      <c r="I22" s="125">
        <v>2339291641.5</v>
      </c>
      <c r="J22" s="126">
        <v>100</v>
      </c>
    </row>
    <row r="23" spans="2:10">
      <c r="B23" s="161">
        <v>45316</v>
      </c>
      <c r="C23" s="195">
        <v>45320</v>
      </c>
      <c r="D23" s="162">
        <v>45566</v>
      </c>
      <c r="E23" s="125">
        <v>625000</v>
      </c>
      <c r="F23" s="126">
        <v>10.2241</v>
      </c>
      <c r="G23" s="126">
        <v>10.2241</v>
      </c>
      <c r="H23" s="125">
        <v>590473</v>
      </c>
      <c r="I23" s="125">
        <v>552729159.79999995</v>
      </c>
      <c r="J23" s="126">
        <v>94.475679999999997</v>
      </c>
    </row>
    <row r="24" spans="2:10">
      <c r="B24" s="161" t="s">
        <v>30</v>
      </c>
      <c r="C24" s="163" t="s">
        <v>30</v>
      </c>
      <c r="D24" s="161" t="s">
        <v>30</v>
      </c>
      <c r="E24" s="125" t="s">
        <v>30</v>
      </c>
      <c r="F24" s="126" t="s">
        <v>30</v>
      </c>
      <c r="G24" s="126" t="s">
        <v>30</v>
      </c>
      <c r="H24" s="125" t="s">
        <v>30</v>
      </c>
      <c r="I24" s="125" t="s">
        <v>30</v>
      </c>
      <c r="J24" s="126" t="s">
        <v>30</v>
      </c>
    </row>
    <row r="25" spans="2:10">
      <c r="B25" s="193" t="s">
        <v>30</v>
      </c>
      <c r="C25" s="194" t="s">
        <v>30</v>
      </c>
      <c r="D25" s="193">
        <v>45748</v>
      </c>
      <c r="E25" s="190">
        <v>3750000</v>
      </c>
      <c r="F25" s="191">
        <v>9.9340566036810038</v>
      </c>
      <c r="G25" s="191">
        <v>9.9359350327234157</v>
      </c>
      <c r="H25" s="190">
        <v>2680000</v>
      </c>
      <c r="I25" s="190">
        <v>2391068895.46</v>
      </c>
      <c r="J25" s="191">
        <v>71.466666666666669</v>
      </c>
    </row>
    <row r="26" spans="2:10">
      <c r="B26" s="161">
        <v>45295</v>
      </c>
      <c r="C26" s="195">
        <v>45296</v>
      </c>
      <c r="D26" s="161">
        <v>45748</v>
      </c>
      <c r="E26" s="125">
        <v>1000000</v>
      </c>
      <c r="F26" s="126">
        <v>9.8996999999999993</v>
      </c>
      <c r="G26" s="126">
        <v>9.9024000000000001</v>
      </c>
      <c r="H26" s="125">
        <v>680000</v>
      </c>
      <c r="I26" s="125">
        <v>605220929.90999997</v>
      </c>
      <c r="J26" s="126">
        <v>68</v>
      </c>
    </row>
    <row r="27" spans="2:10">
      <c r="B27" s="161">
        <v>45295</v>
      </c>
      <c r="C27" s="195">
        <v>45299</v>
      </c>
      <c r="D27" s="161">
        <v>45748</v>
      </c>
      <c r="E27" s="125">
        <v>250000</v>
      </c>
      <c r="F27" s="126">
        <v>9.8996999999999993</v>
      </c>
      <c r="G27" s="126">
        <v>9.8996999999999993</v>
      </c>
      <c r="H27" s="125">
        <v>0</v>
      </c>
      <c r="I27" s="125">
        <v>0</v>
      </c>
      <c r="J27" s="126">
        <v>0</v>
      </c>
    </row>
    <row r="28" spans="2:10">
      <c r="B28" s="161">
        <v>45309</v>
      </c>
      <c r="C28" s="195">
        <v>45310</v>
      </c>
      <c r="D28" s="161">
        <v>45748</v>
      </c>
      <c r="E28" s="125">
        <v>2000000</v>
      </c>
      <c r="F28" s="126">
        <v>9.9457000000000004</v>
      </c>
      <c r="G28" s="126">
        <v>9.9473000000000003</v>
      </c>
      <c r="H28" s="125">
        <v>2000000</v>
      </c>
      <c r="I28" s="125">
        <v>1785847965.55</v>
      </c>
      <c r="J28" s="126">
        <v>100</v>
      </c>
    </row>
    <row r="29" spans="2:10">
      <c r="B29" s="161">
        <v>45309</v>
      </c>
      <c r="C29" s="195">
        <v>45313</v>
      </c>
      <c r="D29" s="162">
        <v>45748</v>
      </c>
      <c r="E29" s="125">
        <v>500000</v>
      </c>
      <c r="F29" s="126">
        <v>9.9457000000000004</v>
      </c>
      <c r="G29" s="126">
        <v>9.9457000000000004</v>
      </c>
      <c r="H29" s="125">
        <v>0</v>
      </c>
      <c r="I29" s="125">
        <v>0</v>
      </c>
      <c r="J29" s="126">
        <v>0</v>
      </c>
    </row>
    <row r="30" spans="2:10">
      <c r="B30" s="161" t="s">
        <v>30</v>
      </c>
      <c r="C30" s="163" t="s">
        <v>30</v>
      </c>
      <c r="D30" s="161" t="s">
        <v>30</v>
      </c>
      <c r="E30" s="125" t="s">
        <v>30</v>
      </c>
      <c r="F30" s="126" t="s">
        <v>30</v>
      </c>
      <c r="G30" s="126" t="s">
        <v>30</v>
      </c>
      <c r="H30" s="125" t="s">
        <v>30</v>
      </c>
      <c r="I30" s="125" t="s">
        <v>30</v>
      </c>
      <c r="J30" s="126" t="s">
        <v>30</v>
      </c>
    </row>
    <row r="31" spans="2:10">
      <c r="B31" s="193" t="s">
        <v>30</v>
      </c>
      <c r="C31" s="194" t="s">
        <v>30</v>
      </c>
      <c r="D31" s="193">
        <v>46753</v>
      </c>
      <c r="E31" s="190">
        <v>11250000</v>
      </c>
      <c r="F31" s="191">
        <v>10.273175298444222</v>
      </c>
      <c r="G31" s="191">
        <v>10.279623147668094</v>
      </c>
      <c r="H31" s="190">
        <v>9977964</v>
      </c>
      <c r="I31" s="190">
        <v>6787946629.0200005</v>
      </c>
      <c r="J31" s="215">
        <v>88.69301333333334</v>
      </c>
    </row>
    <row r="32" spans="2:10">
      <c r="B32" s="161">
        <v>45295</v>
      </c>
      <c r="C32" s="195">
        <v>45296</v>
      </c>
      <c r="D32" s="161">
        <v>46753</v>
      </c>
      <c r="E32" s="125">
        <v>2000000</v>
      </c>
      <c r="F32" s="126">
        <v>10.185499999999999</v>
      </c>
      <c r="G32" s="126">
        <v>10.1889</v>
      </c>
      <c r="H32" s="125">
        <v>1102000</v>
      </c>
      <c r="I32" s="125">
        <v>749351456.51999998</v>
      </c>
      <c r="J32" s="126">
        <v>55.1</v>
      </c>
    </row>
    <row r="33" spans="2:10">
      <c r="B33" s="161">
        <v>45295</v>
      </c>
      <c r="C33" s="195">
        <v>45299</v>
      </c>
      <c r="D33" s="161">
        <v>46753</v>
      </c>
      <c r="E33" s="125">
        <v>500000</v>
      </c>
      <c r="F33" s="126">
        <v>10.185499999999999</v>
      </c>
      <c r="G33" s="126">
        <v>10.185499999999999</v>
      </c>
      <c r="H33" s="125">
        <v>125983</v>
      </c>
      <c r="I33" s="125">
        <v>85700682.799999997</v>
      </c>
      <c r="J33" s="126">
        <v>25.196600000000004</v>
      </c>
    </row>
    <row r="34" spans="2:10">
      <c r="B34" s="161">
        <v>45302</v>
      </c>
      <c r="C34" s="195">
        <v>45303</v>
      </c>
      <c r="D34" s="161">
        <v>46753</v>
      </c>
      <c r="E34" s="125">
        <v>2000000</v>
      </c>
      <c r="F34" s="126">
        <v>10.240600000000001</v>
      </c>
      <c r="G34" s="126">
        <v>10.2509</v>
      </c>
      <c r="H34" s="125">
        <v>2000000</v>
      </c>
      <c r="I34" s="125">
        <v>1359912314</v>
      </c>
      <c r="J34" s="126">
        <v>100</v>
      </c>
    </row>
    <row r="35" spans="2:10">
      <c r="B35" s="161">
        <v>45302</v>
      </c>
      <c r="C35" s="195">
        <v>45306</v>
      </c>
      <c r="D35" s="161">
        <v>46753</v>
      </c>
      <c r="E35" s="125">
        <v>500000</v>
      </c>
      <c r="F35" s="126">
        <v>10.240600000000001</v>
      </c>
      <c r="G35" s="126">
        <v>10.240600000000001</v>
      </c>
      <c r="H35" s="125">
        <v>499989</v>
      </c>
      <c r="I35" s="125">
        <v>340102982.93000001</v>
      </c>
      <c r="J35" s="126">
        <v>99.997799999999998</v>
      </c>
    </row>
    <row r="36" spans="2:10">
      <c r="B36" s="161">
        <v>45309</v>
      </c>
      <c r="C36" s="195">
        <v>45310</v>
      </c>
      <c r="D36" s="161">
        <v>46753</v>
      </c>
      <c r="E36" s="125">
        <v>2500000</v>
      </c>
      <c r="F36" s="126">
        <v>10.3253</v>
      </c>
      <c r="G36" s="126">
        <v>10.3339</v>
      </c>
      <c r="H36" s="125">
        <v>2500000</v>
      </c>
      <c r="I36" s="125">
        <v>1698042576.2</v>
      </c>
      <c r="J36" s="126">
        <v>100</v>
      </c>
    </row>
    <row r="37" spans="2:10">
      <c r="B37" s="161">
        <v>45309</v>
      </c>
      <c r="C37" s="195">
        <v>45313</v>
      </c>
      <c r="D37" s="161">
        <v>46753</v>
      </c>
      <c r="E37" s="125">
        <v>625000</v>
      </c>
      <c r="F37" s="126">
        <v>10.3253</v>
      </c>
      <c r="G37" s="126">
        <v>10.3253</v>
      </c>
      <c r="H37" s="125">
        <v>624996</v>
      </c>
      <c r="I37" s="125">
        <v>424673973.83999997</v>
      </c>
      <c r="J37" s="126">
        <v>99.99936000000001</v>
      </c>
    </row>
    <row r="38" spans="2:10">
      <c r="B38" s="161">
        <v>45316</v>
      </c>
      <c r="C38" s="195">
        <v>45317</v>
      </c>
      <c r="D38" s="161">
        <v>46753</v>
      </c>
      <c r="E38" s="125">
        <v>2500000</v>
      </c>
      <c r="F38" s="126">
        <v>10.281599999999999</v>
      </c>
      <c r="G38" s="126">
        <v>10.289</v>
      </c>
      <c r="H38" s="125">
        <v>2500000</v>
      </c>
      <c r="I38" s="125">
        <v>1703999792.1500001</v>
      </c>
      <c r="J38" s="126">
        <v>100</v>
      </c>
    </row>
    <row r="39" spans="2:10">
      <c r="B39" s="161">
        <v>45316</v>
      </c>
      <c r="C39" s="195">
        <v>45320</v>
      </c>
      <c r="D39" s="162">
        <v>46753</v>
      </c>
      <c r="E39" s="125">
        <v>625000</v>
      </c>
      <c r="F39" s="126">
        <v>10.281599999999999</v>
      </c>
      <c r="G39" s="126">
        <v>10.281599999999999</v>
      </c>
      <c r="H39" s="125">
        <v>624996</v>
      </c>
      <c r="I39" s="125">
        <v>426162850.57999998</v>
      </c>
      <c r="J39" s="126">
        <v>99.99936000000001</v>
      </c>
    </row>
    <row r="40" spans="2:10">
      <c r="B40" s="161" t="s">
        <v>30</v>
      </c>
      <c r="C40" s="163" t="s">
        <v>30</v>
      </c>
      <c r="D40" s="161" t="s">
        <v>30</v>
      </c>
      <c r="E40" s="125" t="s">
        <v>30</v>
      </c>
      <c r="F40" s="126" t="s">
        <v>30</v>
      </c>
      <c r="G40" s="126" t="s">
        <v>30</v>
      </c>
      <c r="H40" s="125" t="s">
        <v>30</v>
      </c>
      <c r="I40" s="125" t="s">
        <v>30</v>
      </c>
      <c r="J40" s="126" t="s">
        <v>30</v>
      </c>
    </row>
    <row r="41" spans="2:10">
      <c r="B41" s="193" t="s">
        <v>30</v>
      </c>
      <c r="C41" s="194" t="s">
        <v>30</v>
      </c>
      <c r="D41" s="193">
        <v>47484</v>
      </c>
      <c r="E41" s="190">
        <v>7875000</v>
      </c>
      <c r="F41" s="191">
        <v>10.624977319293331</v>
      </c>
      <c r="G41" s="191">
        <v>10.630899945549491</v>
      </c>
      <c r="H41" s="190">
        <v>7124990</v>
      </c>
      <c r="I41" s="190">
        <v>3924582722.1599998</v>
      </c>
      <c r="J41" s="191">
        <v>90.476063492063503</v>
      </c>
    </row>
    <row r="42" spans="2:10">
      <c r="B42" s="161">
        <v>45295</v>
      </c>
      <c r="C42" s="195">
        <v>45296</v>
      </c>
      <c r="D42" s="161">
        <v>47484</v>
      </c>
      <c r="E42" s="125">
        <v>1000000</v>
      </c>
      <c r="F42" s="126">
        <v>10.5055</v>
      </c>
      <c r="G42" s="126">
        <v>10.5129</v>
      </c>
      <c r="H42" s="125">
        <v>250000</v>
      </c>
      <c r="I42" s="125">
        <v>137997978.80000001</v>
      </c>
      <c r="J42" s="126">
        <v>25</v>
      </c>
    </row>
    <row r="43" spans="2:10">
      <c r="B43" s="161">
        <v>45302</v>
      </c>
      <c r="C43" s="195">
        <v>45303</v>
      </c>
      <c r="D43" s="161">
        <v>47484</v>
      </c>
      <c r="E43" s="125">
        <v>1500000</v>
      </c>
      <c r="F43" s="126">
        <v>10.5442</v>
      </c>
      <c r="G43" s="126">
        <v>10.552</v>
      </c>
      <c r="H43" s="125">
        <v>1500000</v>
      </c>
      <c r="I43" s="125">
        <v>827912755.12</v>
      </c>
      <c r="J43" s="126">
        <v>100</v>
      </c>
    </row>
    <row r="44" spans="2:10">
      <c r="B44" s="161">
        <v>45302</v>
      </c>
      <c r="C44" s="195">
        <v>45306</v>
      </c>
      <c r="D44" s="161">
        <v>47484</v>
      </c>
      <c r="E44" s="125">
        <v>375000</v>
      </c>
      <c r="F44" s="126">
        <v>10.5442</v>
      </c>
      <c r="G44" s="126">
        <v>10.5442</v>
      </c>
      <c r="H44" s="125">
        <v>374996</v>
      </c>
      <c r="I44" s="125">
        <v>207058632.44</v>
      </c>
      <c r="J44" s="126">
        <v>99.998933333333326</v>
      </c>
    </row>
    <row r="45" spans="2:10">
      <c r="B45" s="161">
        <v>45309</v>
      </c>
      <c r="C45" s="195">
        <v>45310</v>
      </c>
      <c r="D45" s="161">
        <v>47484</v>
      </c>
      <c r="E45" s="125">
        <v>1500000</v>
      </c>
      <c r="F45" s="126">
        <v>10.694599999999999</v>
      </c>
      <c r="G45" s="126">
        <v>10.695</v>
      </c>
      <c r="H45" s="125">
        <v>1500000</v>
      </c>
      <c r="I45" s="125">
        <v>822921699.5</v>
      </c>
      <c r="J45" s="126">
        <v>100</v>
      </c>
    </row>
    <row r="46" spans="2:10">
      <c r="B46" s="161">
        <v>45309</v>
      </c>
      <c r="C46" s="195">
        <v>45313</v>
      </c>
      <c r="D46" s="161">
        <v>47484</v>
      </c>
      <c r="E46" s="125">
        <v>375000</v>
      </c>
      <c r="F46" s="126">
        <v>10.694599999999999</v>
      </c>
      <c r="G46" s="126">
        <v>10.694599999999999</v>
      </c>
      <c r="H46" s="125">
        <v>374998</v>
      </c>
      <c r="I46" s="125">
        <v>205813025.56999999</v>
      </c>
      <c r="J46" s="126">
        <v>99.999466666666663</v>
      </c>
    </row>
    <row r="47" spans="2:10">
      <c r="B47" s="161">
        <v>45316</v>
      </c>
      <c r="C47" s="195">
        <v>45317</v>
      </c>
      <c r="D47" s="161">
        <v>47484</v>
      </c>
      <c r="E47" s="125">
        <v>2500000</v>
      </c>
      <c r="F47" s="126">
        <v>10.641500000000001</v>
      </c>
      <c r="G47" s="126">
        <v>10.652699999999999</v>
      </c>
      <c r="H47" s="125">
        <v>2500000</v>
      </c>
      <c r="I47" s="125">
        <v>1378193166.24</v>
      </c>
      <c r="J47" s="126">
        <v>100</v>
      </c>
    </row>
    <row r="48" spans="2:10">
      <c r="B48" s="161">
        <v>45316</v>
      </c>
      <c r="C48" s="195">
        <v>45320</v>
      </c>
      <c r="D48" s="162">
        <v>47484</v>
      </c>
      <c r="E48" s="125">
        <v>625000</v>
      </c>
      <c r="F48" s="126">
        <v>10.641500000000001</v>
      </c>
      <c r="G48" s="126">
        <v>10.641500000000001</v>
      </c>
      <c r="H48" s="125">
        <v>624996</v>
      </c>
      <c r="I48" s="125">
        <v>344685464.49000001</v>
      </c>
      <c r="J48" s="126">
        <v>99.99936000000001</v>
      </c>
    </row>
    <row r="49" spans="2:10">
      <c r="B49" s="161" t="s">
        <v>30</v>
      </c>
      <c r="C49" s="163" t="s">
        <v>30</v>
      </c>
      <c r="D49" s="161" t="s">
        <v>30</v>
      </c>
      <c r="E49" s="125" t="s">
        <v>30</v>
      </c>
      <c r="F49" s="126" t="s">
        <v>30</v>
      </c>
      <c r="G49" s="126" t="s">
        <v>30</v>
      </c>
      <c r="H49" s="125" t="s">
        <v>30</v>
      </c>
      <c r="I49" s="125" t="s">
        <v>30</v>
      </c>
      <c r="J49" s="126" t="s">
        <v>30</v>
      </c>
    </row>
    <row r="50" spans="2:10">
      <c r="B50" s="193" t="s">
        <v>30</v>
      </c>
      <c r="C50" s="194" t="s">
        <v>30</v>
      </c>
      <c r="D50" s="193">
        <v>46113</v>
      </c>
      <c r="E50" s="190">
        <v>13125000</v>
      </c>
      <c r="F50" s="191">
        <v>9.85001354067305</v>
      </c>
      <c r="G50" s="191">
        <v>9.8544427161933399</v>
      </c>
      <c r="H50" s="190">
        <v>12657264</v>
      </c>
      <c r="I50" s="190">
        <v>10302032679.960001</v>
      </c>
      <c r="J50" s="215">
        <v>96.436297142857143</v>
      </c>
    </row>
    <row r="51" spans="2:10">
      <c r="B51" s="161">
        <v>45295</v>
      </c>
      <c r="C51" s="195">
        <v>45296</v>
      </c>
      <c r="D51" s="161">
        <v>46113</v>
      </c>
      <c r="E51" s="125">
        <v>2000000</v>
      </c>
      <c r="F51" s="126">
        <v>9.8068000000000008</v>
      </c>
      <c r="G51" s="126">
        <v>9.8148999999999997</v>
      </c>
      <c r="H51" s="125">
        <v>2000000</v>
      </c>
      <c r="I51" s="125">
        <v>1622775848.4300001</v>
      </c>
      <c r="J51" s="126">
        <v>100</v>
      </c>
    </row>
    <row r="52" spans="2:10">
      <c r="B52" s="161">
        <v>45295</v>
      </c>
      <c r="C52" s="195">
        <v>45299</v>
      </c>
      <c r="D52" s="161">
        <v>46113</v>
      </c>
      <c r="E52" s="125">
        <v>500000</v>
      </c>
      <c r="F52" s="126">
        <v>9.8068000000000008</v>
      </c>
      <c r="G52" s="126">
        <v>9.8068000000000008</v>
      </c>
      <c r="H52" s="125">
        <v>120950</v>
      </c>
      <c r="I52" s="125">
        <v>98173941.650000006</v>
      </c>
      <c r="J52" s="126">
        <v>24.19</v>
      </c>
    </row>
    <row r="53" spans="2:10">
      <c r="B53" s="161">
        <v>45302</v>
      </c>
      <c r="C53" s="195">
        <v>45303</v>
      </c>
      <c r="D53" s="161">
        <v>46113</v>
      </c>
      <c r="E53" s="125">
        <v>1500000</v>
      </c>
      <c r="F53" s="126">
        <v>9.9046000000000003</v>
      </c>
      <c r="G53" s="126">
        <v>9.9098000000000006</v>
      </c>
      <c r="H53" s="125">
        <v>1500000</v>
      </c>
      <c r="I53" s="125">
        <v>1216941467.5</v>
      </c>
      <c r="J53" s="126">
        <v>100</v>
      </c>
    </row>
    <row r="54" spans="2:10">
      <c r="B54" s="161">
        <v>45302</v>
      </c>
      <c r="C54" s="195">
        <v>45306</v>
      </c>
      <c r="D54" s="161">
        <v>46113</v>
      </c>
      <c r="E54" s="125">
        <v>375000</v>
      </c>
      <c r="F54" s="126">
        <v>9.9046000000000003</v>
      </c>
      <c r="G54" s="126">
        <v>9.9046000000000003</v>
      </c>
      <c r="H54" s="125">
        <v>374995</v>
      </c>
      <c r="I54" s="125">
        <v>304345849.33999997</v>
      </c>
      <c r="J54" s="126">
        <v>99.998666666666665</v>
      </c>
    </row>
    <row r="55" spans="2:10">
      <c r="B55" s="161">
        <v>45309</v>
      </c>
      <c r="C55" s="195">
        <v>45310</v>
      </c>
      <c r="D55" s="161">
        <v>46113</v>
      </c>
      <c r="E55" s="125">
        <v>1000000</v>
      </c>
      <c r="F55" s="126">
        <v>9.8856000000000002</v>
      </c>
      <c r="G55" s="126">
        <v>9.8925000000000001</v>
      </c>
      <c r="H55" s="125">
        <v>1000000</v>
      </c>
      <c r="I55" s="125">
        <v>813124770.66999996</v>
      </c>
      <c r="J55" s="126">
        <v>100</v>
      </c>
    </row>
    <row r="56" spans="2:10">
      <c r="B56" s="161">
        <v>45309</v>
      </c>
      <c r="C56" s="195">
        <v>45313</v>
      </c>
      <c r="D56" s="161">
        <v>46113</v>
      </c>
      <c r="E56" s="125">
        <v>250000</v>
      </c>
      <c r="F56" s="126">
        <v>9.8856000000000002</v>
      </c>
      <c r="G56" s="126">
        <v>9.8856000000000002</v>
      </c>
      <c r="H56" s="125">
        <v>161322</v>
      </c>
      <c r="I56" s="125">
        <v>131224155.03</v>
      </c>
      <c r="J56" s="126">
        <v>64.528800000000004</v>
      </c>
    </row>
    <row r="57" spans="2:10">
      <c r="B57" s="161">
        <v>45316</v>
      </c>
      <c r="C57" s="195">
        <v>45317</v>
      </c>
      <c r="D57" s="161">
        <v>46113</v>
      </c>
      <c r="E57" s="125">
        <v>6000000</v>
      </c>
      <c r="F57" s="126">
        <v>9.8430999999999997</v>
      </c>
      <c r="G57" s="126">
        <v>9.8473000000000006</v>
      </c>
      <c r="H57" s="125">
        <v>6000000</v>
      </c>
      <c r="I57" s="125">
        <v>4891992865.3299999</v>
      </c>
      <c r="J57" s="126">
        <v>100</v>
      </c>
    </row>
    <row r="58" spans="2:10">
      <c r="B58" s="161">
        <v>45316</v>
      </c>
      <c r="C58" s="195">
        <v>45320</v>
      </c>
      <c r="D58" s="162">
        <v>46113</v>
      </c>
      <c r="E58" s="125">
        <v>1500000</v>
      </c>
      <c r="F58" s="126">
        <v>9.8430999999999997</v>
      </c>
      <c r="G58" s="126">
        <v>9.8430999999999997</v>
      </c>
      <c r="H58" s="125">
        <v>1499997</v>
      </c>
      <c r="I58" s="125">
        <v>1223453782.01</v>
      </c>
      <c r="J58" s="126">
        <v>99.999800000000008</v>
      </c>
    </row>
    <row r="59" spans="2:10">
      <c r="B59" s="161" t="s">
        <v>30</v>
      </c>
      <c r="C59" s="163" t="s">
        <v>30</v>
      </c>
      <c r="D59" s="161" t="s">
        <v>30</v>
      </c>
      <c r="E59" s="125" t="s">
        <v>30</v>
      </c>
      <c r="F59" s="126" t="s">
        <v>30</v>
      </c>
      <c r="G59" s="126" t="s">
        <v>30</v>
      </c>
      <c r="H59" s="125" t="s">
        <v>30</v>
      </c>
      <c r="I59" s="125" t="s">
        <v>30</v>
      </c>
      <c r="J59" s="126" t="s">
        <v>30</v>
      </c>
    </row>
    <row r="60" spans="2:10">
      <c r="B60" s="187" t="s">
        <v>11</v>
      </c>
      <c r="C60" s="192" t="s">
        <v>30</v>
      </c>
      <c r="D60" s="201" t="s">
        <v>30</v>
      </c>
      <c r="E60" s="188">
        <v>4775000</v>
      </c>
      <c r="F60" s="189" t="s">
        <v>30</v>
      </c>
      <c r="G60" s="189" t="s">
        <v>30</v>
      </c>
      <c r="H60" s="188">
        <v>3436517</v>
      </c>
      <c r="I60" s="188">
        <v>15089781374.809999</v>
      </c>
      <c r="J60" s="189">
        <v>71.968942408376961</v>
      </c>
    </row>
    <row r="61" spans="2:10">
      <c r="B61" s="193" t="s">
        <v>30</v>
      </c>
      <c r="C61" s="194" t="s">
        <v>30</v>
      </c>
      <c r="D61" s="193">
        <v>49444</v>
      </c>
      <c r="E61" s="190">
        <v>1237500</v>
      </c>
      <c r="F61" s="191">
        <v>5.575643266480367</v>
      </c>
      <c r="G61" s="191">
        <v>5.575643266480367</v>
      </c>
      <c r="H61" s="190">
        <v>1050000</v>
      </c>
      <c r="I61" s="190">
        <v>4619476963.5900002</v>
      </c>
      <c r="J61" s="215">
        <v>84.848484848484844</v>
      </c>
    </row>
    <row r="62" spans="2:10">
      <c r="B62" s="161">
        <v>45307</v>
      </c>
      <c r="C62" s="195">
        <v>45308</v>
      </c>
      <c r="D62" s="161">
        <v>49444</v>
      </c>
      <c r="E62" s="125">
        <v>750000</v>
      </c>
      <c r="F62" s="126">
        <v>5.5578000000000003</v>
      </c>
      <c r="G62" s="126">
        <v>5.5578000000000003</v>
      </c>
      <c r="H62" s="125">
        <v>750000</v>
      </c>
      <c r="I62" s="125">
        <v>3300652028.21</v>
      </c>
      <c r="J62" s="126">
        <v>100</v>
      </c>
    </row>
    <row r="63" spans="2:10">
      <c r="B63" s="161">
        <v>45307</v>
      </c>
      <c r="C63" s="195">
        <v>45309</v>
      </c>
      <c r="D63" s="161">
        <v>49444</v>
      </c>
      <c r="E63" s="125">
        <v>187500</v>
      </c>
      <c r="F63" s="126">
        <v>5.5578000000000003</v>
      </c>
      <c r="G63" s="126">
        <v>5.5578000000000003</v>
      </c>
      <c r="H63" s="125">
        <v>0</v>
      </c>
      <c r="I63" s="125">
        <v>0</v>
      </c>
      <c r="J63" s="126">
        <v>0</v>
      </c>
    </row>
    <row r="64" spans="2:10">
      <c r="B64" s="161">
        <v>45321</v>
      </c>
      <c r="C64" s="195">
        <v>45322</v>
      </c>
      <c r="D64" s="162">
        <v>49444</v>
      </c>
      <c r="E64" s="125">
        <v>300000</v>
      </c>
      <c r="F64" s="126">
        <v>5.6203000000000003</v>
      </c>
      <c r="G64" s="126">
        <v>5.6203000000000003</v>
      </c>
      <c r="H64" s="125">
        <v>300000</v>
      </c>
      <c r="I64" s="125">
        <v>1318824935.3800001</v>
      </c>
      <c r="J64" s="126">
        <v>100</v>
      </c>
    </row>
    <row r="65" spans="2:10">
      <c r="B65" s="161" t="s">
        <v>30</v>
      </c>
      <c r="C65" s="163" t="s">
        <v>30</v>
      </c>
      <c r="D65" s="161" t="s">
        <v>30</v>
      </c>
      <c r="E65" s="125" t="s">
        <v>30</v>
      </c>
      <c r="F65" s="126" t="s">
        <v>30</v>
      </c>
      <c r="G65" s="126" t="s">
        <v>30</v>
      </c>
      <c r="H65" s="125" t="s">
        <v>30</v>
      </c>
      <c r="I65" s="125" t="s">
        <v>30</v>
      </c>
      <c r="J65" s="126" t="s">
        <v>30</v>
      </c>
    </row>
    <row r="66" spans="2:10">
      <c r="B66" s="193" t="s">
        <v>30</v>
      </c>
      <c r="C66" s="194" t="s">
        <v>30</v>
      </c>
      <c r="D66" s="193">
        <v>53097</v>
      </c>
      <c r="E66" s="190">
        <v>337500</v>
      </c>
      <c r="F66" s="191">
        <v>5.6466168997719608</v>
      </c>
      <c r="G66" s="191">
        <v>5.6466168997719608</v>
      </c>
      <c r="H66" s="190">
        <v>166700</v>
      </c>
      <c r="I66" s="190">
        <v>737892761.87</v>
      </c>
      <c r="J66" s="215">
        <v>49.392592592592592</v>
      </c>
    </row>
    <row r="67" spans="2:10">
      <c r="B67" s="161">
        <v>45300</v>
      </c>
      <c r="C67" s="195">
        <v>45301</v>
      </c>
      <c r="D67" s="161">
        <v>53097</v>
      </c>
      <c r="E67" s="125">
        <v>150000</v>
      </c>
      <c r="F67" s="126">
        <v>5.6289999999999996</v>
      </c>
      <c r="G67" s="126">
        <v>5.6289999999999996</v>
      </c>
      <c r="H67" s="125">
        <v>131600</v>
      </c>
      <c r="I67" s="125">
        <v>583138204.38999999</v>
      </c>
      <c r="J67" s="126">
        <v>87.733333333333334</v>
      </c>
    </row>
    <row r="68" spans="2:10">
      <c r="B68" s="161">
        <v>45300</v>
      </c>
      <c r="C68" s="195">
        <v>45302</v>
      </c>
      <c r="D68" s="161">
        <v>53097</v>
      </c>
      <c r="E68" s="125">
        <v>37500</v>
      </c>
      <c r="F68" s="126">
        <v>5.6289999999999996</v>
      </c>
      <c r="G68" s="126">
        <v>5.6289999999999996</v>
      </c>
      <c r="H68" s="125">
        <v>0</v>
      </c>
      <c r="I68" s="125">
        <v>0</v>
      </c>
      <c r="J68" s="126">
        <v>0</v>
      </c>
    </row>
    <row r="69" spans="2:10">
      <c r="B69" s="161">
        <v>45314</v>
      </c>
      <c r="C69" s="195">
        <v>45315</v>
      </c>
      <c r="D69" s="162">
        <v>53097</v>
      </c>
      <c r="E69" s="125">
        <v>150000</v>
      </c>
      <c r="F69" s="126">
        <v>5.7130000000000001</v>
      </c>
      <c r="G69" s="126">
        <v>5.7130000000000001</v>
      </c>
      <c r="H69" s="125">
        <v>35100</v>
      </c>
      <c r="I69" s="125">
        <v>154754557.47999999</v>
      </c>
      <c r="J69" s="126">
        <v>23.400000000000002</v>
      </c>
    </row>
    <row r="70" spans="2:10">
      <c r="B70" s="161" t="s">
        <v>30</v>
      </c>
      <c r="C70" s="163" t="s">
        <v>30</v>
      </c>
      <c r="D70" s="161" t="s">
        <v>30</v>
      </c>
      <c r="E70" s="125" t="s">
        <v>30</v>
      </c>
      <c r="F70" s="126" t="s">
        <v>30</v>
      </c>
      <c r="G70" s="126" t="s">
        <v>30</v>
      </c>
      <c r="H70" s="125" t="s">
        <v>30</v>
      </c>
      <c r="I70" s="125" t="s">
        <v>30</v>
      </c>
      <c r="J70" s="126" t="s">
        <v>30</v>
      </c>
    </row>
    <row r="71" spans="2:10">
      <c r="B71" s="193" t="s">
        <v>30</v>
      </c>
      <c r="C71" s="194" t="s">
        <v>30</v>
      </c>
      <c r="D71" s="193">
        <v>48441</v>
      </c>
      <c r="E71" s="190">
        <v>812500</v>
      </c>
      <c r="F71" s="191">
        <v>5.4689323038178577</v>
      </c>
      <c r="G71" s="191">
        <v>5.4689323038178577</v>
      </c>
      <c r="H71" s="190">
        <v>590500</v>
      </c>
      <c r="I71" s="190">
        <v>2625732961.1899996</v>
      </c>
      <c r="J71" s="215">
        <v>72.676923076923075</v>
      </c>
    </row>
    <row r="72" spans="2:10">
      <c r="B72" s="161">
        <v>45300</v>
      </c>
      <c r="C72" s="195">
        <v>45301</v>
      </c>
      <c r="D72" s="161">
        <v>48441</v>
      </c>
      <c r="E72" s="125">
        <v>500000</v>
      </c>
      <c r="F72" s="126">
        <v>5.4489000000000001</v>
      </c>
      <c r="G72" s="126">
        <v>5.4489000000000001</v>
      </c>
      <c r="H72" s="125">
        <v>500000</v>
      </c>
      <c r="I72" s="125">
        <v>2224516481.9899998</v>
      </c>
      <c r="J72" s="126">
        <v>100</v>
      </c>
    </row>
    <row r="73" spans="2:10">
      <c r="B73" s="161">
        <v>45300</v>
      </c>
      <c r="C73" s="195">
        <v>45302</v>
      </c>
      <c r="D73" s="161">
        <v>48441</v>
      </c>
      <c r="E73" s="125">
        <v>125000</v>
      </c>
      <c r="F73" s="126">
        <v>5.4489000000000001</v>
      </c>
      <c r="G73" s="126">
        <v>5.4489000000000001</v>
      </c>
      <c r="H73" s="125">
        <v>0</v>
      </c>
      <c r="I73" s="125">
        <v>0</v>
      </c>
      <c r="J73" s="126">
        <v>0</v>
      </c>
    </row>
    <row r="74" spans="2:10">
      <c r="B74" s="161">
        <v>45314</v>
      </c>
      <c r="C74" s="195">
        <v>45315</v>
      </c>
      <c r="D74" s="161">
        <v>48441</v>
      </c>
      <c r="E74" s="125">
        <v>150000</v>
      </c>
      <c r="F74" s="126">
        <v>5.58</v>
      </c>
      <c r="G74" s="126">
        <v>5.58</v>
      </c>
      <c r="H74" s="125">
        <v>90500</v>
      </c>
      <c r="I74" s="125">
        <v>401216479.19999999</v>
      </c>
      <c r="J74" s="126">
        <v>60.333333333333336</v>
      </c>
    </row>
    <row r="75" spans="2:10">
      <c r="B75" s="161">
        <v>45314</v>
      </c>
      <c r="C75" s="195">
        <v>45316</v>
      </c>
      <c r="D75" s="162">
        <v>48441</v>
      </c>
      <c r="E75" s="125">
        <v>37500</v>
      </c>
      <c r="F75" s="126">
        <v>5.58</v>
      </c>
      <c r="G75" s="126">
        <v>5.58</v>
      </c>
      <c r="H75" s="125">
        <v>0</v>
      </c>
      <c r="I75" s="125">
        <v>0</v>
      </c>
      <c r="J75" s="126">
        <v>0</v>
      </c>
    </row>
    <row r="76" spans="2:10">
      <c r="B76" s="161" t="s">
        <v>30</v>
      </c>
      <c r="C76" s="163" t="s">
        <v>30</v>
      </c>
      <c r="D76" s="161" t="s">
        <v>30</v>
      </c>
      <c r="E76" s="125" t="s">
        <v>30</v>
      </c>
      <c r="F76" s="126" t="s">
        <v>30</v>
      </c>
      <c r="G76" s="126" t="s">
        <v>30</v>
      </c>
      <c r="H76" s="125" t="s">
        <v>30</v>
      </c>
      <c r="I76" s="125" t="s">
        <v>30</v>
      </c>
      <c r="J76" s="126" t="s">
        <v>30</v>
      </c>
    </row>
    <row r="77" spans="2:10">
      <c r="B77" s="193" t="s">
        <v>30</v>
      </c>
      <c r="C77" s="194" t="s">
        <v>30</v>
      </c>
      <c r="D77" s="193">
        <v>46522</v>
      </c>
      <c r="E77" s="190">
        <v>925000</v>
      </c>
      <c r="F77" s="191">
        <v>5.3501019490017248</v>
      </c>
      <c r="G77" s="191">
        <v>5.3501019490017248</v>
      </c>
      <c r="H77" s="190">
        <v>640800</v>
      </c>
      <c r="I77" s="190">
        <v>2764919950.29</v>
      </c>
      <c r="J77" s="215">
        <v>69.275675675675672</v>
      </c>
    </row>
    <row r="78" spans="2:10">
      <c r="B78" s="161">
        <v>45300</v>
      </c>
      <c r="C78" s="195">
        <v>45301</v>
      </c>
      <c r="D78" s="161">
        <v>46522</v>
      </c>
      <c r="E78" s="125">
        <v>625000</v>
      </c>
      <c r="F78" s="126">
        <v>5.327</v>
      </c>
      <c r="G78" s="126">
        <v>5.327</v>
      </c>
      <c r="H78" s="125">
        <v>500000</v>
      </c>
      <c r="I78" s="125">
        <v>2156586239</v>
      </c>
      <c r="J78" s="126">
        <v>80</v>
      </c>
    </row>
    <row r="79" spans="2:10">
      <c r="B79" s="161">
        <v>45314</v>
      </c>
      <c r="C79" s="195">
        <v>45315</v>
      </c>
      <c r="D79" s="162">
        <v>46522</v>
      </c>
      <c r="E79" s="125">
        <v>300000</v>
      </c>
      <c r="F79" s="126">
        <v>5.4320000000000004</v>
      </c>
      <c r="G79" s="126">
        <v>5.4320000000000004</v>
      </c>
      <c r="H79" s="125">
        <v>140800</v>
      </c>
      <c r="I79" s="125">
        <v>608333711.28999996</v>
      </c>
      <c r="J79" s="126">
        <v>46.93333333333333</v>
      </c>
    </row>
    <row r="80" spans="2:10">
      <c r="B80" s="161" t="s">
        <v>30</v>
      </c>
      <c r="C80" s="163" t="s">
        <v>30</v>
      </c>
      <c r="D80" s="161" t="s">
        <v>30</v>
      </c>
      <c r="E80" s="125" t="s">
        <v>30</v>
      </c>
      <c r="F80" s="126" t="s">
        <v>30</v>
      </c>
      <c r="G80" s="126" t="s">
        <v>30</v>
      </c>
      <c r="H80" s="125" t="s">
        <v>30</v>
      </c>
      <c r="I80" s="125" t="s">
        <v>30</v>
      </c>
      <c r="J80" s="126" t="s">
        <v>30</v>
      </c>
    </row>
    <row r="81" spans="2:10">
      <c r="B81" s="193" t="s">
        <v>30</v>
      </c>
      <c r="C81" s="194" t="s">
        <v>30</v>
      </c>
      <c r="D81" s="193">
        <v>58668</v>
      </c>
      <c r="E81" s="190">
        <v>337500</v>
      </c>
      <c r="F81" s="191">
        <v>5.7148674579838188</v>
      </c>
      <c r="G81" s="191">
        <v>5.7148674579838188</v>
      </c>
      <c r="H81" s="190">
        <v>228250</v>
      </c>
      <c r="I81" s="190">
        <v>1028765799.27</v>
      </c>
      <c r="J81" s="215">
        <v>67.629629629629633</v>
      </c>
    </row>
    <row r="82" spans="2:10">
      <c r="B82" s="161">
        <v>45307</v>
      </c>
      <c r="C82" s="195">
        <v>45308</v>
      </c>
      <c r="D82" s="161">
        <v>58668</v>
      </c>
      <c r="E82" s="125">
        <v>150000</v>
      </c>
      <c r="F82" s="126">
        <v>5.6978999999999997</v>
      </c>
      <c r="G82" s="126">
        <v>5.6978999999999997</v>
      </c>
      <c r="H82" s="125">
        <v>150000</v>
      </c>
      <c r="I82" s="125">
        <v>676839580.02999997</v>
      </c>
      <c r="J82" s="126">
        <v>100</v>
      </c>
    </row>
    <row r="83" spans="2:10">
      <c r="B83" s="161">
        <v>45307</v>
      </c>
      <c r="C83" s="195">
        <v>45309</v>
      </c>
      <c r="D83" s="161">
        <v>58668</v>
      </c>
      <c r="E83" s="125">
        <v>37500</v>
      </c>
      <c r="F83" s="126">
        <v>5.6978999999999997</v>
      </c>
      <c r="G83" s="126">
        <v>5.6978999999999997</v>
      </c>
      <c r="H83" s="125">
        <v>0</v>
      </c>
      <c r="I83" s="125">
        <v>0</v>
      </c>
      <c r="J83" s="126">
        <v>0</v>
      </c>
    </row>
    <row r="84" spans="2:10">
      <c r="B84" s="161">
        <v>45321</v>
      </c>
      <c r="C84" s="195">
        <v>45322</v>
      </c>
      <c r="D84" s="162">
        <v>58668</v>
      </c>
      <c r="E84" s="125">
        <v>150000</v>
      </c>
      <c r="F84" s="126">
        <v>5.7474999999999996</v>
      </c>
      <c r="G84" s="126">
        <v>5.7474999999999996</v>
      </c>
      <c r="H84" s="125">
        <v>78250</v>
      </c>
      <c r="I84" s="125">
        <v>351926219.24000001</v>
      </c>
      <c r="J84" s="126">
        <v>52.166666666666664</v>
      </c>
    </row>
    <row r="85" spans="2:10">
      <c r="B85" s="161" t="s">
        <v>30</v>
      </c>
      <c r="C85" s="163" t="s">
        <v>30</v>
      </c>
      <c r="D85" s="161" t="s">
        <v>30</v>
      </c>
      <c r="E85" s="125" t="s">
        <v>30</v>
      </c>
      <c r="F85" s="126" t="s">
        <v>30</v>
      </c>
      <c r="G85" s="126" t="s">
        <v>30</v>
      </c>
      <c r="H85" s="125" t="s">
        <v>30</v>
      </c>
      <c r="I85" s="125" t="s">
        <v>30</v>
      </c>
      <c r="J85" s="126" t="s">
        <v>30</v>
      </c>
    </row>
    <row r="86" spans="2:10">
      <c r="B86" s="193" t="s">
        <v>30</v>
      </c>
      <c r="C86" s="194" t="s">
        <v>30</v>
      </c>
      <c r="D86" s="193">
        <v>47253</v>
      </c>
      <c r="E86" s="190">
        <v>1125000</v>
      </c>
      <c r="F86" s="191">
        <v>5.4191089009245497</v>
      </c>
      <c r="G86" s="191">
        <v>5.4191089009245497</v>
      </c>
      <c r="H86" s="190">
        <v>760267</v>
      </c>
      <c r="I86" s="190">
        <v>3312992938.5999999</v>
      </c>
      <c r="J86" s="215">
        <v>67.579288888888883</v>
      </c>
    </row>
    <row r="87" spans="2:10">
      <c r="B87" s="161">
        <v>45307</v>
      </c>
      <c r="C87" s="195">
        <v>45308</v>
      </c>
      <c r="D87" s="161">
        <v>47253</v>
      </c>
      <c r="E87" s="125">
        <v>937500</v>
      </c>
      <c r="F87" s="126">
        <v>5.3874000000000004</v>
      </c>
      <c r="G87" s="126">
        <v>5.3874000000000004</v>
      </c>
      <c r="H87" s="125">
        <v>600900</v>
      </c>
      <c r="I87" s="125">
        <v>2620041983.0999999</v>
      </c>
      <c r="J87" s="126">
        <v>64.096000000000004</v>
      </c>
    </row>
    <row r="88" spans="2:10">
      <c r="B88" s="161">
        <v>45321</v>
      </c>
      <c r="C88" s="195">
        <v>45322</v>
      </c>
      <c r="D88" s="162">
        <v>47253</v>
      </c>
      <c r="E88" s="125">
        <v>187500</v>
      </c>
      <c r="F88" s="126">
        <v>5.5389999999999997</v>
      </c>
      <c r="G88" s="126">
        <v>5.5389999999999997</v>
      </c>
      <c r="H88" s="125">
        <v>159367</v>
      </c>
      <c r="I88" s="125">
        <v>692950955.5</v>
      </c>
      <c r="J88" s="126">
        <v>84.995733333333334</v>
      </c>
    </row>
    <row r="89" spans="2:10">
      <c r="B89" s="161" t="s">
        <v>30</v>
      </c>
      <c r="C89" s="163" t="s">
        <v>30</v>
      </c>
      <c r="D89" s="161" t="s">
        <v>30</v>
      </c>
      <c r="E89" s="125" t="s">
        <v>30</v>
      </c>
      <c r="F89" s="126" t="s">
        <v>30</v>
      </c>
      <c r="G89" s="126" t="s">
        <v>30</v>
      </c>
      <c r="H89" s="125" t="s">
        <v>30</v>
      </c>
      <c r="I89" s="125" t="s">
        <v>30</v>
      </c>
      <c r="J89" s="126" t="s">
        <v>30</v>
      </c>
    </row>
    <row r="90" spans="2:10">
      <c r="B90" s="187" t="s">
        <v>12</v>
      </c>
      <c r="C90" s="192" t="s">
        <v>30</v>
      </c>
      <c r="D90" s="201" t="s">
        <v>30</v>
      </c>
      <c r="E90" s="188">
        <v>17687500</v>
      </c>
      <c r="F90" s="189" t="s">
        <v>30</v>
      </c>
      <c r="G90" s="189" t="s">
        <v>30</v>
      </c>
      <c r="H90" s="188">
        <v>14668268</v>
      </c>
      <c r="I90" s="188">
        <v>14280464141.24</v>
      </c>
      <c r="J90" s="189">
        <v>82.930137102473495</v>
      </c>
    </row>
    <row r="91" spans="2:10">
      <c r="B91" s="193" t="s">
        <v>30</v>
      </c>
      <c r="C91" s="194" t="s">
        <v>30</v>
      </c>
      <c r="D91" s="193">
        <v>47849</v>
      </c>
      <c r="E91" s="190">
        <v>8125000</v>
      </c>
      <c r="F91" s="191">
        <v>10.583975188441464</v>
      </c>
      <c r="G91" s="191">
        <v>10.597412544420909</v>
      </c>
      <c r="H91" s="190">
        <v>7665789</v>
      </c>
      <c r="I91" s="190">
        <v>7509831482.21</v>
      </c>
      <c r="J91" s="215">
        <v>94.348172307692309</v>
      </c>
    </row>
    <row r="92" spans="2:10">
      <c r="B92" s="161">
        <v>45295</v>
      </c>
      <c r="C92" s="195">
        <v>45296</v>
      </c>
      <c r="D92" s="161">
        <v>47849</v>
      </c>
      <c r="E92" s="125">
        <v>2000000</v>
      </c>
      <c r="F92" s="126">
        <v>10.4778</v>
      </c>
      <c r="G92" s="126">
        <v>10.5037</v>
      </c>
      <c r="H92" s="125">
        <v>2000000</v>
      </c>
      <c r="I92" s="125">
        <v>1963158642.27</v>
      </c>
      <c r="J92" s="126">
        <v>100</v>
      </c>
    </row>
    <row r="93" spans="2:10">
      <c r="B93" s="161">
        <v>45295</v>
      </c>
      <c r="C93" s="195">
        <v>45299</v>
      </c>
      <c r="D93" s="161">
        <v>47849</v>
      </c>
      <c r="E93" s="125">
        <v>500000</v>
      </c>
      <c r="F93" s="126">
        <v>10.4778</v>
      </c>
      <c r="G93" s="126">
        <v>10.4778</v>
      </c>
      <c r="H93" s="125">
        <v>40800</v>
      </c>
      <c r="I93" s="125">
        <v>40064360.210000001</v>
      </c>
      <c r="J93" s="126">
        <v>8.16</v>
      </c>
    </row>
    <row r="94" spans="2:10">
      <c r="B94" s="161">
        <v>45302</v>
      </c>
      <c r="C94" s="195">
        <v>45303</v>
      </c>
      <c r="D94" s="161">
        <v>47849</v>
      </c>
      <c r="E94" s="125">
        <v>1500000</v>
      </c>
      <c r="F94" s="126">
        <v>10.543900000000001</v>
      </c>
      <c r="G94" s="126">
        <v>10.5619</v>
      </c>
      <c r="H94" s="125">
        <v>1500000</v>
      </c>
      <c r="I94" s="125">
        <v>1470744102.48</v>
      </c>
      <c r="J94" s="126">
        <v>100</v>
      </c>
    </row>
    <row r="95" spans="2:10">
      <c r="B95" s="161">
        <v>45302</v>
      </c>
      <c r="C95" s="195">
        <v>45306</v>
      </c>
      <c r="D95" s="161">
        <v>47849</v>
      </c>
      <c r="E95" s="125">
        <v>375000</v>
      </c>
      <c r="F95" s="126">
        <v>10.543900000000001</v>
      </c>
      <c r="G95" s="126">
        <v>10.543900000000001</v>
      </c>
      <c r="H95" s="125">
        <v>374996</v>
      </c>
      <c r="I95" s="125">
        <v>367829627.29000002</v>
      </c>
      <c r="J95" s="126">
        <v>99.998933333333326</v>
      </c>
    </row>
    <row r="96" spans="2:10">
      <c r="B96" s="161">
        <v>45309</v>
      </c>
      <c r="C96" s="195">
        <v>45310</v>
      </c>
      <c r="D96" s="161">
        <v>47849</v>
      </c>
      <c r="E96" s="125">
        <v>1500000</v>
      </c>
      <c r="F96" s="126">
        <v>10.686500000000001</v>
      </c>
      <c r="G96" s="126">
        <v>10.6989</v>
      </c>
      <c r="H96" s="125">
        <v>1500000</v>
      </c>
      <c r="I96" s="125">
        <v>1463971507.5599999</v>
      </c>
      <c r="J96" s="126">
        <v>100</v>
      </c>
    </row>
    <row r="97" spans="2:10">
      <c r="B97" s="161">
        <v>45309</v>
      </c>
      <c r="C97" s="195">
        <v>45313</v>
      </c>
      <c r="D97" s="161">
        <v>47849</v>
      </c>
      <c r="E97" s="125">
        <v>375000</v>
      </c>
      <c r="F97" s="126">
        <v>10.686500000000001</v>
      </c>
      <c r="G97" s="126">
        <v>10.686500000000001</v>
      </c>
      <c r="H97" s="125">
        <v>374996</v>
      </c>
      <c r="I97" s="125">
        <v>366136950.04000002</v>
      </c>
      <c r="J97" s="126">
        <v>99.998933333333326</v>
      </c>
    </row>
    <row r="98" spans="2:10">
      <c r="B98" s="161">
        <v>45316</v>
      </c>
      <c r="C98" s="195">
        <v>45317</v>
      </c>
      <c r="D98" s="161">
        <v>47849</v>
      </c>
      <c r="E98" s="125">
        <v>1500000</v>
      </c>
      <c r="F98" s="126">
        <v>10.637700000000001</v>
      </c>
      <c r="G98" s="126">
        <v>10.641400000000001</v>
      </c>
      <c r="H98" s="125">
        <v>1500000</v>
      </c>
      <c r="I98" s="125">
        <v>1470224215.9300001</v>
      </c>
      <c r="J98" s="126">
        <v>100</v>
      </c>
    </row>
    <row r="99" spans="2:10">
      <c r="B99" s="161">
        <v>45316</v>
      </c>
      <c r="C99" s="195">
        <v>45320</v>
      </c>
      <c r="D99" s="162">
        <v>47849</v>
      </c>
      <c r="E99" s="125">
        <v>375000</v>
      </c>
      <c r="F99" s="126">
        <v>10.637700000000001</v>
      </c>
      <c r="G99" s="126">
        <v>10.637700000000001</v>
      </c>
      <c r="H99" s="125">
        <v>374997</v>
      </c>
      <c r="I99" s="125">
        <v>367702076.43000001</v>
      </c>
      <c r="J99" s="126">
        <v>99.999200000000002</v>
      </c>
    </row>
    <row r="100" spans="2:10">
      <c r="B100" s="161" t="s">
        <v>30</v>
      </c>
      <c r="C100" s="163" t="s">
        <v>30</v>
      </c>
      <c r="D100" s="161" t="s">
        <v>30</v>
      </c>
      <c r="E100" s="125" t="s">
        <v>30</v>
      </c>
      <c r="F100" s="126" t="s">
        <v>30</v>
      </c>
      <c r="G100" s="126" t="s">
        <v>30</v>
      </c>
      <c r="H100" s="125" t="s">
        <v>30</v>
      </c>
      <c r="I100" s="125" t="s">
        <v>30</v>
      </c>
      <c r="J100" s="126" t="s">
        <v>30</v>
      </c>
    </row>
    <row r="101" spans="2:10">
      <c r="B101" s="193" t="s">
        <v>30</v>
      </c>
      <c r="C101" s="194" t="s">
        <v>30</v>
      </c>
      <c r="D101" s="193">
        <v>49310</v>
      </c>
      <c r="E101" s="190">
        <v>9562500</v>
      </c>
      <c r="F101" s="191">
        <v>10.637385298774401</v>
      </c>
      <c r="G101" s="191">
        <v>10.639867840451371</v>
      </c>
      <c r="H101" s="190">
        <v>7002479</v>
      </c>
      <c r="I101" s="190">
        <v>6770632659.0299997</v>
      </c>
      <c r="J101" s="215">
        <v>73.228538562091501</v>
      </c>
    </row>
    <row r="102" spans="2:10">
      <c r="B102" s="161">
        <v>45295</v>
      </c>
      <c r="C102" s="161">
        <v>45296</v>
      </c>
      <c r="D102" s="161">
        <v>49310</v>
      </c>
      <c r="E102" s="125">
        <v>5000000</v>
      </c>
      <c r="F102" s="126">
        <v>10.579000000000001</v>
      </c>
      <c r="G102" s="126">
        <v>10.579000000000001</v>
      </c>
      <c r="H102" s="125">
        <v>5000000</v>
      </c>
      <c r="I102" s="125">
        <v>4844685584.9300003</v>
      </c>
      <c r="J102" s="126">
        <v>100</v>
      </c>
    </row>
    <row r="103" spans="2:10">
      <c r="B103" s="161">
        <v>45295</v>
      </c>
      <c r="C103" s="161">
        <v>45299</v>
      </c>
      <c r="D103" s="161">
        <v>49310</v>
      </c>
      <c r="E103" s="125">
        <v>2500000</v>
      </c>
      <c r="F103" s="126">
        <v>10.579000000000001</v>
      </c>
      <c r="G103" s="126">
        <v>10.579000000000001</v>
      </c>
      <c r="H103" s="125">
        <v>0</v>
      </c>
      <c r="I103" s="125">
        <v>0</v>
      </c>
      <c r="J103" s="126">
        <v>0</v>
      </c>
    </row>
    <row r="104" spans="2:10">
      <c r="B104" s="161">
        <v>45302</v>
      </c>
      <c r="C104" s="161">
        <v>45303</v>
      </c>
      <c r="D104" s="161">
        <v>49310</v>
      </c>
      <c r="E104" s="125">
        <v>150000</v>
      </c>
      <c r="F104" s="126">
        <v>10.697699999999999</v>
      </c>
      <c r="G104" s="126">
        <v>10.72</v>
      </c>
      <c r="H104" s="125">
        <v>90000</v>
      </c>
      <c r="I104" s="125">
        <v>86740111.950000003</v>
      </c>
      <c r="J104" s="126">
        <v>60</v>
      </c>
    </row>
    <row r="105" spans="2:10">
      <c r="B105" s="161">
        <v>45302</v>
      </c>
      <c r="C105" s="161">
        <v>45306</v>
      </c>
      <c r="D105" s="161">
        <v>49310</v>
      </c>
      <c r="E105" s="125">
        <v>37500</v>
      </c>
      <c r="F105" s="126">
        <v>10.697699999999999</v>
      </c>
      <c r="G105" s="126">
        <v>10.697699999999999</v>
      </c>
      <c r="H105" s="125">
        <v>37497</v>
      </c>
      <c r="I105" s="125">
        <v>36153510.979999997</v>
      </c>
      <c r="J105" s="126">
        <v>99.992000000000004</v>
      </c>
    </row>
    <row r="106" spans="2:10">
      <c r="B106" s="161">
        <v>45309</v>
      </c>
      <c r="C106" s="161">
        <v>45310</v>
      </c>
      <c r="D106" s="161">
        <v>49310</v>
      </c>
      <c r="E106" s="125">
        <v>500000</v>
      </c>
      <c r="F106" s="126">
        <v>10.8497</v>
      </c>
      <c r="G106" s="126">
        <v>10.855</v>
      </c>
      <c r="H106" s="125">
        <v>500000</v>
      </c>
      <c r="I106" s="125">
        <v>478382245.69999999</v>
      </c>
      <c r="J106" s="126">
        <v>100</v>
      </c>
    </row>
    <row r="107" spans="2:10">
      <c r="B107" s="161">
        <v>45309</v>
      </c>
      <c r="C107" s="161">
        <v>45313</v>
      </c>
      <c r="D107" s="161">
        <v>49310</v>
      </c>
      <c r="E107" s="125">
        <v>125000</v>
      </c>
      <c r="F107" s="126">
        <v>10.8497</v>
      </c>
      <c r="G107" s="126">
        <v>10.8497</v>
      </c>
      <c r="H107" s="125">
        <v>124991</v>
      </c>
      <c r="I107" s="125">
        <v>119636058.62</v>
      </c>
      <c r="J107" s="126">
        <v>99.992800000000003</v>
      </c>
    </row>
    <row r="108" spans="2:10">
      <c r="B108" s="161">
        <v>45316</v>
      </c>
      <c r="C108" s="161">
        <v>45317</v>
      </c>
      <c r="D108" s="161">
        <v>49310</v>
      </c>
      <c r="E108" s="125">
        <v>1000000</v>
      </c>
      <c r="F108" s="126">
        <v>10.7606</v>
      </c>
      <c r="G108" s="126">
        <v>10.773400000000001</v>
      </c>
      <c r="H108" s="125">
        <v>1000000</v>
      </c>
      <c r="I108" s="125">
        <v>963956824.75</v>
      </c>
      <c r="J108" s="126">
        <v>100</v>
      </c>
    </row>
    <row r="109" spans="2:10">
      <c r="B109" s="161">
        <v>45316</v>
      </c>
      <c r="C109" s="161">
        <v>45320</v>
      </c>
      <c r="D109" s="162">
        <v>49310</v>
      </c>
      <c r="E109" s="125">
        <v>250000</v>
      </c>
      <c r="F109" s="126">
        <v>10.7606</v>
      </c>
      <c r="G109" s="126">
        <v>10.7606</v>
      </c>
      <c r="H109" s="125">
        <v>249991</v>
      </c>
      <c r="I109" s="125">
        <v>241078322.09999999</v>
      </c>
      <c r="J109" s="126">
        <v>99.996399999999994</v>
      </c>
    </row>
    <row r="110" spans="2:10">
      <c r="B110" s="161" t="s">
        <v>30</v>
      </c>
      <c r="C110" s="163" t="s">
        <v>30</v>
      </c>
      <c r="D110" s="163" t="s">
        <v>30</v>
      </c>
      <c r="E110" s="125" t="s">
        <v>30</v>
      </c>
      <c r="F110" s="126" t="s">
        <v>30</v>
      </c>
      <c r="G110" s="128" t="s">
        <v>30</v>
      </c>
      <c r="H110" s="125" t="s">
        <v>30</v>
      </c>
      <c r="I110" s="125" t="s">
        <v>30</v>
      </c>
      <c r="J110" s="126" t="s">
        <v>30</v>
      </c>
    </row>
    <row r="111" spans="2:10">
      <c r="B111" s="145" t="s">
        <v>31</v>
      </c>
      <c r="C111" s="168" t="s">
        <v>30</v>
      </c>
      <c r="D111" s="168" t="s">
        <v>30</v>
      </c>
      <c r="E111" s="142">
        <v>72087500</v>
      </c>
      <c r="F111" s="142"/>
      <c r="G111" s="142"/>
      <c r="H111" s="142">
        <v>62247460</v>
      </c>
      <c r="I111" s="142">
        <v>159286865446.58005</v>
      </c>
      <c r="J111" s="142">
        <v>86.349866481706258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K106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7109375" style="83" bestFit="1" customWidth="1"/>
    <col min="5" max="5" width="14" style="82" bestFit="1" customWidth="1"/>
    <col min="6" max="6" width="12.28515625" style="82" bestFit="1" customWidth="1"/>
    <col min="7" max="7" width="14" style="82" bestFit="1" customWidth="1"/>
    <col min="8" max="8" width="13.85546875" style="82" bestFit="1" customWidth="1"/>
    <col min="9" max="9" width="17.85546875" style="82" bestFit="1" customWidth="1"/>
    <col min="10" max="10" width="18" style="82" bestFit="1" customWidth="1"/>
    <col min="11" max="16384" width="9.140625" style="82"/>
  </cols>
  <sheetData>
    <row r="1" spans="2:11">
      <c r="B1" s="81" t="s">
        <v>63</v>
      </c>
    </row>
    <row r="3" spans="2:11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1">
      <c r="B5" s="187" t="s">
        <v>9</v>
      </c>
      <c r="C5" s="192" t="s">
        <v>30</v>
      </c>
      <c r="D5" s="201" t="s">
        <v>30</v>
      </c>
      <c r="E5" s="188">
        <v>5812500</v>
      </c>
      <c r="F5" s="189" t="s">
        <v>30</v>
      </c>
      <c r="G5" s="189" t="s">
        <v>30</v>
      </c>
      <c r="H5" s="188">
        <v>4882467</v>
      </c>
      <c r="I5" s="188">
        <v>70160424408.419998</v>
      </c>
      <c r="J5" s="189">
        <v>83.999432258064516</v>
      </c>
    </row>
    <row r="6" spans="2:11">
      <c r="B6" s="193" t="s">
        <v>30</v>
      </c>
      <c r="C6" s="194" t="s">
        <v>30</v>
      </c>
      <c r="D6" s="193">
        <v>46447</v>
      </c>
      <c r="E6" s="190">
        <v>2062500</v>
      </c>
      <c r="F6" s="191">
        <v>0.10773363539113992</v>
      </c>
      <c r="G6" s="191">
        <v>0.10773363539113992</v>
      </c>
      <c r="H6" s="190">
        <v>1583767</v>
      </c>
      <c r="I6" s="190">
        <v>22877601066.029999</v>
      </c>
      <c r="J6" s="215">
        <v>76.788703030303026</v>
      </c>
      <c r="K6" s="218"/>
    </row>
    <row r="7" spans="2:11">
      <c r="B7" s="161">
        <v>45328</v>
      </c>
      <c r="C7" s="195">
        <v>45329</v>
      </c>
      <c r="D7" s="161">
        <v>46447</v>
      </c>
      <c r="E7" s="125">
        <v>187500</v>
      </c>
      <c r="F7" s="126">
        <v>0.115</v>
      </c>
      <c r="G7" s="126">
        <v>0.115</v>
      </c>
      <c r="H7" s="125">
        <v>181500</v>
      </c>
      <c r="I7" s="125">
        <v>2611356607.7800002</v>
      </c>
      <c r="J7" s="126">
        <v>96.8</v>
      </c>
    </row>
    <row r="8" spans="2:11">
      <c r="B8" s="161">
        <v>45342</v>
      </c>
      <c r="C8" s="195">
        <v>45343</v>
      </c>
      <c r="D8" s="161">
        <v>46447</v>
      </c>
      <c r="E8" s="125">
        <v>1250000</v>
      </c>
      <c r="F8" s="126">
        <v>0.10699999999999998</v>
      </c>
      <c r="G8" s="126">
        <v>0.10699999999999998</v>
      </c>
      <c r="H8" s="125">
        <v>834638</v>
      </c>
      <c r="I8" s="125">
        <v>12052174346.610001</v>
      </c>
      <c r="J8" s="126">
        <v>66.771039999999999</v>
      </c>
    </row>
    <row r="9" spans="2:11">
      <c r="B9" s="161">
        <v>45349</v>
      </c>
      <c r="C9" s="195">
        <v>45350</v>
      </c>
      <c r="D9" s="162">
        <v>46447</v>
      </c>
      <c r="E9" s="125">
        <v>625000</v>
      </c>
      <c r="F9" s="126">
        <v>0.1065</v>
      </c>
      <c r="G9" s="126">
        <v>0.1065</v>
      </c>
      <c r="H9" s="125">
        <v>567629</v>
      </c>
      <c r="I9" s="125">
        <v>8214070111.6399994</v>
      </c>
      <c r="J9" s="126">
        <v>90.820639999999997</v>
      </c>
    </row>
    <row r="10" spans="2:11">
      <c r="B10" s="161" t="s">
        <v>30</v>
      </c>
      <c r="C10" s="163" t="s">
        <v>30</v>
      </c>
      <c r="D10" s="161" t="s">
        <v>30</v>
      </c>
      <c r="E10" s="125" t="s">
        <v>30</v>
      </c>
      <c r="F10" s="126" t="s">
        <v>30</v>
      </c>
      <c r="G10" s="126" t="s">
        <v>30</v>
      </c>
      <c r="H10" s="125" t="s">
        <v>30</v>
      </c>
      <c r="I10" s="125" t="s">
        <v>30</v>
      </c>
      <c r="J10" s="126" t="s">
        <v>30</v>
      </c>
    </row>
    <row r="11" spans="2:11">
      <c r="B11" s="193" t="s">
        <v>30</v>
      </c>
      <c r="C11" s="194" t="s">
        <v>30</v>
      </c>
      <c r="D11" s="193">
        <v>47543</v>
      </c>
      <c r="E11" s="190">
        <v>3750000</v>
      </c>
      <c r="F11" s="191">
        <v>0.181184748861735</v>
      </c>
      <c r="G11" s="191">
        <v>0.181184748861735</v>
      </c>
      <c r="H11" s="190">
        <v>3298700</v>
      </c>
      <c r="I11" s="190">
        <v>47282823342.389999</v>
      </c>
      <c r="J11" s="215">
        <v>87.965333333333334</v>
      </c>
      <c r="K11" s="218"/>
    </row>
    <row r="12" spans="2:11">
      <c r="B12" s="161">
        <v>45328</v>
      </c>
      <c r="C12" s="195">
        <v>45329</v>
      </c>
      <c r="D12" s="161">
        <v>47543</v>
      </c>
      <c r="E12" s="125">
        <v>625000</v>
      </c>
      <c r="F12" s="126">
        <v>0.18149999999999999</v>
      </c>
      <c r="G12" s="126">
        <v>0.18149999999999999</v>
      </c>
      <c r="H12" s="125">
        <v>506199</v>
      </c>
      <c r="I12" s="125">
        <v>7229101332.5</v>
      </c>
      <c r="J12" s="126">
        <v>80.99184000000001</v>
      </c>
    </row>
    <row r="13" spans="2:11">
      <c r="B13" s="161">
        <v>45342</v>
      </c>
      <c r="C13" s="195">
        <v>45343</v>
      </c>
      <c r="D13" s="161">
        <v>47543</v>
      </c>
      <c r="E13" s="125">
        <v>1875000</v>
      </c>
      <c r="F13" s="126">
        <v>0.18100000000000002</v>
      </c>
      <c r="G13" s="126">
        <v>0.18100000000000002</v>
      </c>
      <c r="H13" s="125">
        <v>1603868</v>
      </c>
      <c r="I13" s="125">
        <v>22984064923.650002</v>
      </c>
      <c r="J13" s="126">
        <v>85.539626666666663</v>
      </c>
    </row>
    <row r="14" spans="2:11">
      <c r="B14" s="161">
        <v>45349</v>
      </c>
      <c r="C14" s="195">
        <v>45350</v>
      </c>
      <c r="D14" s="162">
        <v>47543</v>
      </c>
      <c r="E14" s="125">
        <v>1250000</v>
      </c>
      <c r="F14" s="126">
        <v>0.18130000000000002</v>
      </c>
      <c r="G14" s="126">
        <v>0.18130000000000002</v>
      </c>
      <c r="H14" s="125">
        <v>1188633</v>
      </c>
      <c r="I14" s="125">
        <v>17069657086.24</v>
      </c>
      <c r="J14" s="126">
        <v>95.090640000000008</v>
      </c>
    </row>
    <row r="15" spans="2:11">
      <c r="B15" s="161" t="s">
        <v>30</v>
      </c>
      <c r="C15" s="163" t="s">
        <v>30</v>
      </c>
      <c r="D15" s="161" t="s">
        <v>30</v>
      </c>
      <c r="E15" s="125" t="s">
        <v>30</v>
      </c>
      <c r="F15" s="126" t="s">
        <v>30</v>
      </c>
      <c r="G15" s="126" t="s">
        <v>30</v>
      </c>
      <c r="H15" s="125" t="s">
        <v>30</v>
      </c>
      <c r="I15" s="125" t="s">
        <v>30</v>
      </c>
      <c r="J15" s="126" t="s">
        <v>30</v>
      </c>
    </row>
    <row r="16" spans="2:11">
      <c r="B16" s="187" t="s">
        <v>10</v>
      </c>
      <c r="C16" s="192" t="s">
        <v>30</v>
      </c>
      <c r="D16" s="201" t="s">
        <v>30</v>
      </c>
      <c r="E16" s="188">
        <v>49750000</v>
      </c>
      <c r="F16" s="189" t="s">
        <v>30</v>
      </c>
      <c r="G16" s="189" t="s">
        <v>30</v>
      </c>
      <c r="H16" s="188">
        <v>38902779</v>
      </c>
      <c r="I16" s="188">
        <v>27943749098.23</v>
      </c>
      <c r="J16" s="189">
        <v>78.196540703517599</v>
      </c>
    </row>
    <row r="17" spans="2:11">
      <c r="B17" s="193" t="s">
        <v>30</v>
      </c>
      <c r="C17" s="194" t="s">
        <v>30</v>
      </c>
      <c r="D17" s="193">
        <v>45566</v>
      </c>
      <c r="E17" s="190">
        <v>2500000</v>
      </c>
      <c r="F17" s="191">
        <v>10.160044236996857</v>
      </c>
      <c r="G17" s="191">
        <v>10.165403970542293</v>
      </c>
      <c r="H17" s="190">
        <v>2093333</v>
      </c>
      <c r="I17" s="190">
        <v>1970000169.7199998</v>
      </c>
      <c r="J17" s="215">
        <v>83.733320000000006</v>
      </c>
      <c r="K17" s="218"/>
    </row>
    <row r="18" spans="2:11">
      <c r="B18" s="161">
        <v>45330</v>
      </c>
      <c r="C18" s="195">
        <v>45331</v>
      </c>
      <c r="D18" s="161">
        <v>45566</v>
      </c>
      <c r="E18" s="125">
        <v>1000000</v>
      </c>
      <c r="F18" s="126">
        <v>10.187799999999999</v>
      </c>
      <c r="G18" s="126">
        <v>10.187799999999999</v>
      </c>
      <c r="H18" s="125">
        <v>1000000</v>
      </c>
      <c r="I18" s="125">
        <v>939537612</v>
      </c>
      <c r="J18" s="126">
        <v>100</v>
      </c>
    </row>
    <row r="19" spans="2:11">
      <c r="B19" s="161">
        <v>45330</v>
      </c>
      <c r="C19" s="195">
        <v>45336</v>
      </c>
      <c r="D19" s="161">
        <v>45566</v>
      </c>
      <c r="E19" s="125">
        <v>250000</v>
      </c>
      <c r="F19" s="126">
        <v>10.187799999999999</v>
      </c>
      <c r="G19" s="126">
        <v>10.187799999999999</v>
      </c>
      <c r="H19" s="125">
        <v>93333</v>
      </c>
      <c r="I19" s="125">
        <v>87723629.670000002</v>
      </c>
      <c r="J19" s="126">
        <v>37.333199999999998</v>
      </c>
    </row>
    <row r="20" spans="2:11">
      <c r="B20" s="161">
        <v>45344</v>
      </c>
      <c r="C20" s="195">
        <v>45345</v>
      </c>
      <c r="D20" s="161">
        <v>45566</v>
      </c>
      <c r="E20" s="125">
        <v>1000000</v>
      </c>
      <c r="F20" s="126">
        <v>10.129799999999999</v>
      </c>
      <c r="G20" s="126">
        <v>10.141</v>
      </c>
      <c r="H20" s="125">
        <v>1000000</v>
      </c>
      <c r="I20" s="125">
        <v>942738928.04999995</v>
      </c>
      <c r="J20" s="126">
        <v>100</v>
      </c>
    </row>
    <row r="21" spans="2:11">
      <c r="B21" s="161">
        <v>45344</v>
      </c>
      <c r="C21" s="195">
        <v>45348</v>
      </c>
      <c r="D21" s="162">
        <v>45566</v>
      </c>
      <c r="E21" s="125">
        <v>250000</v>
      </c>
      <c r="F21" s="126">
        <v>10.129799999999999</v>
      </c>
      <c r="G21" s="126">
        <v>10.129799999999999</v>
      </c>
      <c r="H21" s="125">
        <v>0</v>
      </c>
      <c r="I21" s="125">
        <v>0</v>
      </c>
      <c r="J21" s="126">
        <v>0</v>
      </c>
    </row>
    <row r="22" spans="2:11">
      <c r="B22" s="161" t="s">
        <v>30</v>
      </c>
      <c r="C22" s="163" t="s">
        <v>30</v>
      </c>
      <c r="D22" s="161" t="s">
        <v>30</v>
      </c>
      <c r="E22" s="125" t="s">
        <v>30</v>
      </c>
      <c r="F22" s="126" t="s">
        <v>30</v>
      </c>
      <c r="G22" s="126" t="s">
        <v>30</v>
      </c>
      <c r="H22" s="125" t="s">
        <v>30</v>
      </c>
      <c r="I22" s="125" t="s">
        <v>30</v>
      </c>
      <c r="J22" s="126" t="s">
        <v>30</v>
      </c>
    </row>
    <row r="23" spans="2:11">
      <c r="B23" s="193" t="s">
        <v>30</v>
      </c>
      <c r="C23" s="194" t="s">
        <v>30</v>
      </c>
      <c r="D23" s="193">
        <v>45748</v>
      </c>
      <c r="E23" s="190">
        <v>6250000</v>
      </c>
      <c r="F23" s="191">
        <v>9.8343565070278061</v>
      </c>
      <c r="G23" s="191">
        <v>9.8356744882971938</v>
      </c>
      <c r="H23" s="190">
        <v>4800000</v>
      </c>
      <c r="I23" s="190">
        <v>4309383224.8500004</v>
      </c>
      <c r="J23" s="215">
        <v>76.8</v>
      </c>
      <c r="K23" s="218"/>
    </row>
    <row r="24" spans="2:11">
      <c r="B24" s="161">
        <v>45323</v>
      </c>
      <c r="C24" s="195">
        <v>45324</v>
      </c>
      <c r="D24" s="161">
        <v>45748</v>
      </c>
      <c r="E24" s="125">
        <v>4000000</v>
      </c>
      <c r="F24" s="126">
        <v>9.8216999999999999</v>
      </c>
      <c r="G24" s="126">
        <v>9.8223000000000003</v>
      </c>
      <c r="H24" s="125">
        <v>4000000</v>
      </c>
      <c r="I24" s="125">
        <v>3589835216</v>
      </c>
      <c r="J24" s="126">
        <v>100</v>
      </c>
    </row>
    <row r="25" spans="2:11">
      <c r="B25" s="161">
        <v>45323</v>
      </c>
      <c r="C25" s="195">
        <v>45327</v>
      </c>
      <c r="D25" s="161">
        <v>45748</v>
      </c>
      <c r="E25" s="125">
        <v>1000000</v>
      </c>
      <c r="F25" s="126">
        <v>9.8216999999999999</v>
      </c>
      <c r="G25" s="126">
        <v>9.8216999999999999</v>
      </c>
      <c r="H25" s="125">
        <v>0</v>
      </c>
      <c r="I25" s="125">
        <v>0</v>
      </c>
      <c r="J25" s="126">
        <v>0</v>
      </c>
    </row>
    <row r="26" spans="2:11">
      <c r="B26" s="161">
        <v>45337</v>
      </c>
      <c r="C26" s="195">
        <v>45338</v>
      </c>
      <c r="D26" s="161">
        <v>45748</v>
      </c>
      <c r="E26" s="125">
        <v>1000000</v>
      </c>
      <c r="F26" s="126">
        <v>9.8975000000000009</v>
      </c>
      <c r="G26" s="126">
        <v>9.9024000000000001</v>
      </c>
      <c r="H26" s="125">
        <v>800000</v>
      </c>
      <c r="I26" s="125">
        <v>719548008.85000002</v>
      </c>
      <c r="J26" s="126">
        <v>80</v>
      </c>
    </row>
    <row r="27" spans="2:11">
      <c r="B27" s="161">
        <v>45337</v>
      </c>
      <c r="C27" s="195">
        <v>45341</v>
      </c>
      <c r="D27" s="162">
        <v>45748</v>
      </c>
      <c r="E27" s="125">
        <v>250000</v>
      </c>
      <c r="F27" s="126">
        <v>9.8975000000000009</v>
      </c>
      <c r="G27" s="126">
        <v>9.8975000000000009</v>
      </c>
      <c r="H27" s="125">
        <v>0</v>
      </c>
      <c r="I27" s="125">
        <v>0</v>
      </c>
      <c r="J27" s="126">
        <v>0</v>
      </c>
    </row>
    <row r="28" spans="2:11">
      <c r="B28" s="161" t="s">
        <v>30</v>
      </c>
      <c r="C28" s="163" t="s">
        <v>30</v>
      </c>
      <c r="D28" s="161" t="s">
        <v>30</v>
      </c>
      <c r="E28" s="125" t="s">
        <v>30</v>
      </c>
      <c r="F28" s="126" t="s">
        <v>30</v>
      </c>
      <c r="G28" s="126" t="s">
        <v>30</v>
      </c>
      <c r="H28" s="125" t="s">
        <v>30</v>
      </c>
      <c r="I28" s="125" t="s">
        <v>30</v>
      </c>
      <c r="J28" s="126" t="s">
        <v>30</v>
      </c>
    </row>
    <row r="29" spans="2:11">
      <c r="B29" s="193" t="s">
        <v>30</v>
      </c>
      <c r="C29" s="194" t="s">
        <v>30</v>
      </c>
      <c r="D29" s="193">
        <v>46753</v>
      </c>
      <c r="E29" s="190">
        <v>12500000</v>
      </c>
      <c r="F29" s="191">
        <v>10.337790925883414</v>
      </c>
      <c r="G29" s="191">
        <v>10.344411006544096</v>
      </c>
      <c r="H29" s="190">
        <v>9716449</v>
      </c>
      <c r="I29" s="190">
        <v>6644167995.8999996</v>
      </c>
      <c r="J29" s="215">
        <v>77.731592000000006</v>
      </c>
      <c r="K29" s="218"/>
    </row>
    <row r="30" spans="2:11">
      <c r="B30" s="161">
        <v>45323</v>
      </c>
      <c r="C30" s="195">
        <v>45324</v>
      </c>
      <c r="D30" s="161">
        <v>46753</v>
      </c>
      <c r="E30" s="125">
        <v>1000000</v>
      </c>
      <c r="F30" s="126">
        <v>10.2075</v>
      </c>
      <c r="G30" s="126">
        <v>10.212999999999999</v>
      </c>
      <c r="H30" s="125">
        <v>1000000</v>
      </c>
      <c r="I30" s="125">
        <v>684713752.75999999</v>
      </c>
      <c r="J30" s="126">
        <v>100</v>
      </c>
    </row>
    <row r="31" spans="2:11">
      <c r="B31" s="161">
        <v>45323</v>
      </c>
      <c r="C31" s="195">
        <v>45327</v>
      </c>
      <c r="D31" s="161">
        <v>46753</v>
      </c>
      <c r="E31" s="125">
        <v>250000</v>
      </c>
      <c r="F31" s="126">
        <v>10.2075</v>
      </c>
      <c r="G31" s="126">
        <v>10.2075</v>
      </c>
      <c r="H31" s="125">
        <v>0</v>
      </c>
      <c r="I31" s="125">
        <v>0</v>
      </c>
      <c r="J31" s="126">
        <v>0</v>
      </c>
    </row>
    <row r="32" spans="2:11">
      <c r="B32" s="161">
        <v>45330</v>
      </c>
      <c r="C32" s="195">
        <v>45331</v>
      </c>
      <c r="D32" s="161">
        <v>46753</v>
      </c>
      <c r="E32" s="125">
        <v>1500000</v>
      </c>
      <c r="F32" s="126">
        <v>10.326700000000001</v>
      </c>
      <c r="G32" s="126">
        <v>10.333</v>
      </c>
      <c r="H32" s="125">
        <v>861450</v>
      </c>
      <c r="I32" s="125">
        <v>588513911.24000001</v>
      </c>
      <c r="J32" s="126">
        <v>57.430000000000007</v>
      </c>
    </row>
    <row r="33" spans="2:11">
      <c r="B33" s="161">
        <v>45330</v>
      </c>
      <c r="C33" s="195">
        <v>45336</v>
      </c>
      <c r="D33" s="161">
        <v>46753</v>
      </c>
      <c r="E33" s="125">
        <v>375000</v>
      </c>
      <c r="F33" s="126">
        <v>10.326700000000001</v>
      </c>
      <c r="G33" s="126">
        <v>10.326700000000001</v>
      </c>
      <c r="H33" s="125">
        <v>354999</v>
      </c>
      <c r="I33" s="125">
        <v>242618760.34</v>
      </c>
      <c r="J33" s="126">
        <v>94.666399999999996</v>
      </c>
    </row>
    <row r="34" spans="2:11">
      <c r="B34" s="161">
        <v>45337</v>
      </c>
      <c r="C34" s="195">
        <v>45338</v>
      </c>
      <c r="D34" s="161">
        <v>46753</v>
      </c>
      <c r="E34" s="125">
        <v>4500000</v>
      </c>
      <c r="F34" s="126">
        <v>10.3523</v>
      </c>
      <c r="G34" s="126">
        <v>10.3599</v>
      </c>
      <c r="H34" s="125">
        <v>4500000</v>
      </c>
      <c r="I34" s="125">
        <v>3075088930.8299999</v>
      </c>
      <c r="J34" s="126">
        <v>100</v>
      </c>
    </row>
    <row r="35" spans="2:11">
      <c r="B35" s="161">
        <v>45337</v>
      </c>
      <c r="C35" s="195">
        <v>45341</v>
      </c>
      <c r="D35" s="161">
        <v>46753</v>
      </c>
      <c r="E35" s="125">
        <v>1125000</v>
      </c>
      <c r="F35" s="126">
        <v>10.3523</v>
      </c>
      <c r="G35" s="126">
        <v>10.3523</v>
      </c>
      <c r="H35" s="125">
        <v>0</v>
      </c>
      <c r="I35" s="125">
        <v>0</v>
      </c>
      <c r="J35" s="126">
        <v>0</v>
      </c>
    </row>
    <row r="36" spans="2:11">
      <c r="B36" s="161">
        <v>45344</v>
      </c>
      <c r="C36" s="195">
        <v>45345</v>
      </c>
      <c r="D36" s="161">
        <v>46753</v>
      </c>
      <c r="E36" s="125">
        <v>3000000</v>
      </c>
      <c r="F36" s="126">
        <v>10.364000000000001</v>
      </c>
      <c r="G36" s="126">
        <v>10.3704</v>
      </c>
      <c r="H36" s="125">
        <v>3000000</v>
      </c>
      <c r="I36" s="125">
        <v>2053232640.73</v>
      </c>
      <c r="J36" s="126">
        <v>100</v>
      </c>
    </row>
    <row r="37" spans="2:11">
      <c r="B37" s="161">
        <v>45344</v>
      </c>
      <c r="C37" s="195">
        <v>45348</v>
      </c>
      <c r="D37" s="162">
        <v>46753</v>
      </c>
      <c r="E37" s="125">
        <v>750000</v>
      </c>
      <c r="F37" s="126">
        <v>10.364000000000001</v>
      </c>
      <c r="G37" s="126">
        <v>10.364000000000001</v>
      </c>
      <c r="H37" s="125">
        <v>0</v>
      </c>
      <c r="I37" s="125">
        <v>0</v>
      </c>
      <c r="J37" s="126">
        <v>0</v>
      </c>
    </row>
    <row r="38" spans="2:11">
      <c r="B38" s="161" t="s">
        <v>30</v>
      </c>
      <c r="C38" s="163" t="s">
        <v>30</v>
      </c>
      <c r="D38" s="161" t="s">
        <v>30</v>
      </c>
      <c r="E38" s="125" t="s">
        <v>30</v>
      </c>
      <c r="F38" s="126" t="s">
        <v>30</v>
      </c>
      <c r="G38" s="126" t="s">
        <v>30</v>
      </c>
      <c r="H38" s="125" t="s">
        <v>30</v>
      </c>
      <c r="I38" s="125" t="s">
        <v>30</v>
      </c>
      <c r="J38" s="126" t="s">
        <v>30</v>
      </c>
    </row>
    <row r="39" spans="2:11">
      <c r="B39" s="193" t="s">
        <v>30</v>
      </c>
      <c r="C39" s="194" t="s">
        <v>30</v>
      </c>
      <c r="D39" s="193">
        <v>47484</v>
      </c>
      <c r="E39" s="190">
        <v>15000000</v>
      </c>
      <c r="F39" s="191">
        <v>10.69775664026624</v>
      </c>
      <c r="G39" s="191">
        <v>10.703166791730768</v>
      </c>
      <c r="H39" s="190">
        <v>12124997</v>
      </c>
      <c r="I39" s="190">
        <v>6696832361.46</v>
      </c>
      <c r="J39" s="215">
        <v>80.833313333333336</v>
      </c>
      <c r="K39" s="218"/>
    </row>
    <row r="40" spans="2:11">
      <c r="B40" s="161">
        <v>45323</v>
      </c>
      <c r="C40" s="195">
        <v>45324</v>
      </c>
      <c r="D40" s="161">
        <v>47484</v>
      </c>
      <c r="E40" s="125">
        <v>3000000</v>
      </c>
      <c r="F40" s="126">
        <v>10.5922</v>
      </c>
      <c r="G40" s="126">
        <v>10.6027</v>
      </c>
      <c r="H40" s="125">
        <v>3000000</v>
      </c>
      <c r="I40" s="125">
        <v>1661491461.8</v>
      </c>
      <c r="J40" s="126">
        <v>100</v>
      </c>
    </row>
    <row r="41" spans="2:11">
      <c r="B41" s="161">
        <v>45323</v>
      </c>
      <c r="C41" s="195">
        <v>45327</v>
      </c>
      <c r="D41" s="161">
        <v>47484</v>
      </c>
      <c r="E41" s="125">
        <v>750000</v>
      </c>
      <c r="F41" s="126">
        <v>10.5922</v>
      </c>
      <c r="G41" s="126">
        <v>10.5922</v>
      </c>
      <c r="H41" s="125">
        <v>0</v>
      </c>
      <c r="I41" s="125">
        <v>0</v>
      </c>
      <c r="J41" s="126">
        <v>0</v>
      </c>
    </row>
    <row r="42" spans="2:11">
      <c r="B42" s="161">
        <v>45330</v>
      </c>
      <c r="C42" s="195">
        <v>45331</v>
      </c>
      <c r="D42" s="161">
        <v>47484</v>
      </c>
      <c r="E42" s="125">
        <v>2500000</v>
      </c>
      <c r="F42" s="126">
        <v>10.7052</v>
      </c>
      <c r="G42" s="126">
        <v>10.7087</v>
      </c>
      <c r="H42" s="125">
        <v>2000000</v>
      </c>
      <c r="I42" s="125">
        <v>1103266500.5</v>
      </c>
      <c r="J42" s="126">
        <v>80</v>
      </c>
    </row>
    <row r="43" spans="2:11">
      <c r="B43" s="161">
        <v>45330</v>
      </c>
      <c r="C43" s="195">
        <v>45336</v>
      </c>
      <c r="D43" s="161">
        <v>47484</v>
      </c>
      <c r="E43" s="125">
        <v>625000</v>
      </c>
      <c r="F43" s="126">
        <v>10.7052</v>
      </c>
      <c r="G43" s="126">
        <v>10.7052</v>
      </c>
      <c r="H43" s="125">
        <v>624997</v>
      </c>
      <c r="I43" s="125">
        <v>344909641.24000001</v>
      </c>
      <c r="J43" s="126">
        <v>99.999520000000004</v>
      </c>
    </row>
    <row r="44" spans="2:11">
      <c r="B44" s="161">
        <v>45337</v>
      </c>
      <c r="C44" s="195">
        <v>45338</v>
      </c>
      <c r="D44" s="161">
        <v>47484</v>
      </c>
      <c r="E44" s="125">
        <v>2500000</v>
      </c>
      <c r="F44" s="126">
        <v>10.7317</v>
      </c>
      <c r="G44" s="126">
        <v>10.739000000000001</v>
      </c>
      <c r="H44" s="125">
        <v>2500000</v>
      </c>
      <c r="I44" s="125">
        <v>1378827811.76</v>
      </c>
      <c r="J44" s="126">
        <v>100</v>
      </c>
    </row>
    <row r="45" spans="2:11">
      <c r="B45" s="161">
        <v>45337</v>
      </c>
      <c r="C45" s="195">
        <v>45341</v>
      </c>
      <c r="D45" s="161">
        <v>47484</v>
      </c>
      <c r="E45" s="125">
        <v>625000</v>
      </c>
      <c r="F45" s="126">
        <v>10.7317</v>
      </c>
      <c r="G45" s="126">
        <v>10.7317</v>
      </c>
      <c r="H45" s="125">
        <v>0</v>
      </c>
      <c r="I45" s="125">
        <v>0</v>
      </c>
      <c r="J45" s="126">
        <v>0</v>
      </c>
    </row>
    <row r="46" spans="2:11">
      <c r="B46" s="161">
        <v>45344</v>
      </c>
      <c r="C46" s="195">
        <v>45345</v>
      </c>
      <c r="D46" s="161">
        <v>47484</v>
      </c>
      <c r="E46" s="125">
        <v>4000000</v>
      </c>
      <c r="F46" s="126">
        <v>10.751099999999999</v>
      </c>
      <c r="G46" s="126">
        <v>10.753299999999999</v>
      </c>
      <c r="H46" s="125">
        <v>4000000</v>
      </c>
      <c r="I46" s="125">
        <v>2208336946.1599998</v>
      </c>
      <c r="J46" s="126">
        <v>100</v>
      </c>
    </row>
    <row r="47" spans="2:11">
      <c r="B47" s="161">
        <v>45344</v>
      </c>
      <c r="C47" s="195">
        <v>45348</v>
      </c>
      <c r="D47" s="162">
        <v>47484</v>
      </c>
      <c r="E47" s="125">
        <v>1000000</v>
      </c>
      <c r="F47" s="126">
        <v>10.751099999999999</v>
      </c>
      <c r="G47" s="126">
        <v>10.751099999999999</v>
      </c>
      <c r="H47" s="125">
        <v>0</v>
      </c>
      <c r="I47" s="125">
        <v>0</v>
      </c>
      <c r="J47" s="126">
        <v>0</v>
      </c>
    </row>
    <row r="48" spans="2:11">
      <c r="B48" s="161" t="s">
        <v>30</v>
      </c>
      <c r="C48" s="163" t="s">
        <v>30</v>
      </c>
      <c r="D48" s="161" t="s">
        <v>30</v>
      </c>
      <c r="E48" s="125" t="s">
        <v>30</v>
      </c>
      <c r="F48" s="126" t="s">
        <v>30</v>
      </c>
      <c r="G48" s="126" t="s">
        <v>30</v>
      </c>
      <c r="H48" s="125" t="s">
        <v>30</v>
      </c>
      <c r="I48" s="125" t="s">
        <v>30</v>
      </c>
      <c r="J48" s="126" t="s">
        <v>30</v>
      </c>
    </row>
    <row r="49" spans="2:11">
      <c r="B49" s="193" t="s">
        <v>30</v>
      </c>
      <c r="C49" s="194" t="s">
        <v>30</v>
      </c>
      <c r="D49" s="193">
        <v>46113</v>
      </c>
      <c r="E49" s="190">
        <v>13500000</v>
      </c>
      <c r="F49" s="191">
        <v>9.8252467433159563</v>
      </c>
      <c r="G49" s="191">
        <v>9.8290190303745977</v>
      </c>
      <c r="H49" s="190">
        <v>10168000</v>
      </c>
      <c r="I49" s="190">
        <v>8323365346.2999992</v>
      </c>
      <c r="J49" s="191">
        <v>75.318518518518516</v>
      </c>
      <c r="K49" s="218"/>
    </row>
    <row r="50" spans="2:11">
      <c r="B50" s="161">
        <v>45323</v>
      </c>
      <c r="C50" s="195">
        <v>45324</v>
      </c>
      <c r="D50" s="161">
        <v>46113</v>
      </c>
      <c r="E50" s="125">
        <v>6000000</v>
      </c>
      <c r="F50" s="126">
        <v>9.7609999999999992</v>
      </c>
      <c r="G50" s="126">
        <v>9.7622999999999998</v>
      </c>
      <c r="H50" s="125">
        <v>6000000</v>
      </c>
      <c r="I50" s="125">
        <v>4909017462.25</v>
      </c>
      <c r="J50" s="126">
        <v>100</v>
      </c>
    </row>
    <row r="51" spans="2:11">
      <c r="B51" s="161">
        <v>45323</v>
      </c>
      <c r="C51" s="195">
        <v>45327</v>
      </c>
      <c r="D51" s="161">
        <v>46113</v>
      </c>
      <c r="E51" s="125">
        <v>1500000</v>
      </c>
      <c r="F51" s="126">
        <v>9.7609999999999992</v>
      </c>
      <c r="G51" s="126">
        <v>9.7609999999999992</v>
      </c>
      <c r="H51" s="125">
        <v>0</v>
      </c>
      <c r="I51" s="125">
        <v>0</v>
      </c>
      <c r="J51" s="126">
        <v>0</v>
      </c>
    </row>
    <row r="52" spans="2:11">
      <c r="B52" s="161">
        <v>45330</v>
      </c>
      <c r="C52" s="195">
        <v>45331</v>
      </c>
      <c r="D52" s="161">
        <v>46113</v>
      </c>
      <c r="E52" s="125">
        <v>1000000</v>
      </c>
      <c r="F52" s="126">
        <v>9.8910999999999998</v>
      </c>
      <c r="G52" s="126">
        <v>9.8948999999999998</v>
      </c>
      <c r="H52" s="125">
        <v>168000</v>
      </c>
      <c r="I52" s="125">
        <v>137359003.00999999</v>
      </c>
      <c r="J52" s="126">
        <v>16.8</v>
      </c>
    </row>
    <row r="53" spans="2:11">
      <c r="B53" s="161">
        <v>45337</v>
      </c>
      <c r="C53" s="195">
        <v>45338</v>
      </c>
      <c r="D53" s="161">
        <v>46113</v>
      </c>
      <c r="E53" s="125">
        <v>1000000</v>
      </c>
      <c r="F53" s="126">
        <v>9.9064999999999994</v>
      </c>
      <c r="G53" s="126">
        <v>9.9147999999999996</v>
      </c>
      <c r="H53" s="125">
        <v>1000000</v>
      </c>
      <c r="I53" s="125">
        <v>818287749.39999998</v>
      </c>
      <c r="J53" s="126">
        <v>100</v>
      </c>
    </row>
    <row r="54" spans="2:11">
      <c r="B54" s="161">
        <v>45337</v>
      </c>
      <c r="C54" s="195">
        <v>45341</v>
      </c>
      <c r="D54" s="161">
        <v>46113</v>
      </c>
      <c r="E54" s="125">
        <v>250000</v>
      </c>
      <c r="F54" s="126">
        <v>9.9064999999999994</v>
      </c>
      <c r="G54" s="126">
        <v>9.9064999999999994</v>
      </c>
      <c r="H54" s="125">
        <v>0</v>
      </c>
      <c r="I54" s="125">
        <v>0</v>
      </c>
      <c r="J54" s="126">
        <v>0</v>
      </c>
    </row>
    <row r="55" spans="2:11">
      <c r="B55" s="161">
        <v>45344</v>
      </c>
      <c r="C55" s="195">
        <v>45345</v>
      </c>
      <c r="D55" s="161">
        <v>46113</v>
      </c>
      <c r="E55" s="125">
        <v>3000000</v>
      </c>
      <c r="F55" s="126">
        <v>9.9228000000000005</v>
      </c>
      <c r="G55" s="126">
        <v>9.93</v>
      </c>
      <c r="H55" s="125">
        <v>3000000</v>
      </c>
      <c r="I55" s="125">
        <v>2458701131.6399999</v>
      </c>
      <c r="J55" s="126">
        <v>100</v>
      </c>
    </row>
    <row r="56" spans="2:11">
      <c r="B56" s="161">
        <v>45344</v>
      </c>
      <c r="C56" s="195">
        <v>45348</v>
      </c>
      <c r="D56" s="162">
        <v>46113</v>
      </c>
      <c r="E56" s="125">
        <v>750000</v>
      </c>
      <c r="F56" s="126">
        <v>9.9228000000000005</v>
      </c>
      <c r="G56" s="126">
        <v>9.9228000000000005</v>
      </c>
      <c r="H56" s="125">
        <v>0</v>
      </c>
      <c r="I56" s="125">
        <v>0</v>
      </c>
      <c r="J56" s="126">
        <v>0</v>
      </c>
    </row>
    <row r="57" spans="2:11">
      <c r="B57" s="161" t="s">
        <v>30</v>
      </c>
      <c r="C57" s="163" t="s">
        <v>30</v>
      </c>
      <c r="D57" s="161" t="s">
        <v>30</v>
      </c>
      <c r="E57" s="125" t="s">
        <v>30</v>
      </c>
      <c r="F57" s="126" t="s">
        <v>30</v>
      </c>
      <c r="G57" s="126" t="s">
        <v>30</v>
      </c>
      <c r="H57" s="125" t="s">
        <v>30</v>
      </c>
      <c r="I57" s="125" t="s">
        <v>30</v>
      </c>
      <c r="J57" s="126" t="s">
        <v>30</v>
      </c>
    </row>
    <row r="58" spans="2:11">
      <c r="B58" s="187" t="s">
        <v>11</v>
      </c>
      <c r="C58" s="192" t="s">
        <v>30</v>
      </c>
      <c r="D58" s="201" t="s">
        <v>30</v>
      </c>
      <c r="E58" s="188">
        <v>2400000</v>
      </c>
      <c r="F58" s="189" t="s">
        <v>30</v>
      </c>
      <c r="G58" s="189" t="s">
        <v>30</v>
      </c>
      <c r="H58" s="188">
        <v>1838610</v>
      </c>
      <c r="I58" s="188">
        <v>8080300204.1099997</v>
      </c>
      <c r="J58" s="189">
        <v>76.608750000000001</v>
      </c>
    </row>
    <row r="59" spans="2:11">
      <c r="B59" s="193" t="s">
        <v>30</v>
      </c>
      <c r="C59" s="194" t="s">
        <v>30</v>
      </c>
      <c r="D59" s="193">
        <v>49444</v>
      </c>
      <c r="E59" s="190">
        <v>450000</v>
      </c>
      <c r="F59" s="191">
        <v>5.6145672371000357</v>
      </c>
      <c r="G59" s="191">
        <v>5.6145672371000357</v>
      </c>
      <c r="H59" s="190">
        <v>384974</v>
      </c>
      <c r="I59" s="190">
        <v>1702720508.97</v>
      </c>
      <c r="J59" s="215">
        <v>85.549777777777777</v>
      </c>
      <c r="K59" s="218"/>
    </row>
    <row r="60" spans="2:11">
      <c r="B60" s="161">
        <v>45321</v>
      </c>
      <c r="C60" s="195">
        <v>45323</v>
      </c>
      <c r="D60" s="161">
        <v>49444</v>
      </c>
      <c r="E60" s="125">
        <v>75000</v>
      </c>
      <c r="F60" s="126">
        <v>5.6203000000000003</v>
      </c>
      <c r="G60" s="126">
        <v>5.6203000000000003</v>
      </c>
      <c r="H60" s="125">
        <v>60769</v>
      </c>
      <c r="I60" s="125">
        <v>267236249.72999999</v>
      </c>
      <c r="J60" s="126">
        <v>81.025333333333336</v>
      </c>
    </row>
    <row r="61" spans="2:11">
      <c r="B61" s="161">
        <v>45342</v>
      </c>
      <c r="C61" s="195">
        <v>45343</v>
      </c>
      <c r="D61" s="161">
        <v>49444</v>
      </c>
      <c r="E61" s="125">
        <v>300000</v>
      </c>
      <c r="F61" s="126">
        <v>5.6135000000000002</v>
      </c>
      <c r="G61" s="126">
        <v>5.6135000000000002</v>
      </c>
      <c r="H61" s="125">
        <v>300000</v>
      </c>
      <c r="I61" s="125">
        <v>1328264636.6500001</v>
      </c>
      <c r="J61" s="126">
        <v>100</v>
      </c>
    </row>
    <row r="62" spans="2:11">
      <c r="B62" s="161">
        <v>45342</v>
      </c>
      <c r="C62" s="195">
        <v>45344</v>
      </c>
      <c r="D62" s="162">
        <v>49444</v>
      </c>
      <c r="E62" s="125">
        <v>75000</v>
      </c>
      <c r="F62" s="126">
        <v>5.6135000000000002</v>
      </c>
      <c r="G62" s="126">
        <v>5.6135000000000002</v>
      </c>
      <c r="H62" s="125">
        <v>24205</v>
      </c>
      <c r="I62" s="125">
        <v>107219622.59</v>
      </c>
      <c r="J62" s="126">
        <v>32.273333333333333</v>
      </c>
    </row>
    <row r="63" spans="2:11">
      <c r="B63" s="161" t="s">
        <v>30</v>
      </c>
      <c r="C63" s="163" t="s">
        <v>30</v>
      </c>
      <c r="D63" s="161" t="s">
        <v>30</v>
      </c>
      <c r="E63" s="125" t="s">
        <v>30</v>
      </c>
      <c r="F63" s="126" t="s">
        <v>30</v>
      </c>
      <c r="G63" s="126" t="s">
        <v>30</v>
      </c>
      <c r="H63" s="125" t="s">
        <v>30</v>
      </c>
      <c r="I63" s="125" t="s">
        <v>30</v>
      </c>
      <c r="J63" s="126" t="s">
        <v>30</v>
      </c>
    </row>
    <row r="64" spans="2:11">
      <c r="B64" s="193" t="s">
        <v>30</v>
      </c>
      <c r="C64" s="194" t="s">
        <v>30</v>
      </c>
      <c r="D64" s="193">
        <v>53097</v>
      </c>
      <c r="E64" s="190">
        <v>300000</v>
      </c>
      <c r="F64" s="191">
        <v>5.7451681264430299</v>
      </c>
      <c r="G64" s="191">
        <v>5.7451681264430299</v>
      </c>
      <c r="H64" s="190">
        <v>86350</v>
      </c>
      <c r="I64" s="190">
        <v>382783901.63</v>
      </c>
      <c r="J64" s="215">
        <v>28.783333333333331</v>
      </c>
      <c r="K64" s="218"/>
    </row>
    <row r="65" spans="2:11">
      <c r="B65" s="161">
        <v>45328</v>
      </c>
      <c r="C65" s="195">
        <v>45329</v>
      </c>
      <c r="D65" s="161">
        <v>53097</v>
      </c>
      <c r="E65" s="125">
        <v>150000</v>
      </c>
      <c r="F65" s="126">
        <v>5.69</v>
      </c>
      <c r="G65" s="126">
        <v>5.69</v>
      </c>
      <c r="H65" s="125">
        <v>25250</v>
      </c>
      <c r="I65" s="125">
        <v>112047097.97</v>
      </c>
      <c r="J65" s="126">
        <v>16.833333333333332</v>
      </c>
    </row>
    <row r="66" spans="2:11">
      <c r="B66" s="161">
        <v>45349</v>
      </c>
      <c r="C66" s="195">
        <v>45350</v>
      </c>
      <c r="D66" s="162">
        <v>53097</v>
      </c>
      <c r="E66" s="125">
        <v>150000</v>
      </c>
      <c r="F66" s="126">
        <v>5.7679999999999998</v>
      </c>
      <c r="G66" s="126">
        <v>5.7679999999999998</v>
      </c>
      <c r="H66" s="125">
        <v>61100</v>
      </c>
      <c r="I66" s="125">
        <v>270736803.66000003</v>
      </c>
      <c r="J66" s="126">
        <v>40.733333333333334</v>
      </c>
    </row>
    <row r="67" spans="2:11">
      <c r="B67" s="161" t="s">
        <v>30</v>
      </c>
      <c r="C67" s="163" t="s">
        <v>30</v>
      </c>
      <c r="D67" s="161" t="s">
        <v>30</v>
      </c>
      <c r="E67" s="125" t="s">
        <v>30</v>
      </c>
      <c r="F67" s="126" t="s">
        <v>30</v>
      </c>
      <c r="G67" s="126" t="s">
        <v>30</v>
      </c>
      <c r="H67" s="125" t="s">
        <v>30</v>
      </c>
      <c r="I67" s="125" t="s">
        <v>30</v>
      </c>
      <c r="J67" s="126" t="s">
        <v>30</v>
      </c>
    </row>
    <row r="68" spans="2:11">
      <c r="B68" s="193" t="s">
        <v>30</v>
      </c>
      <c r="C68" s="194" t="s">
        <v>30</v>
      </c>
      <c r="D68" s="193">
        <v>48441</v>
      </c>
      <c r="E68" s="190">
        <v>562500</v>
      </c>
      <c r="F68" s="191">
        <v>5.5991318069874758</v>
      </c>
      <c r="G68" s="191">
        <v>5.5991318069874758</v>
      </c>
      <c r="H68" s="190">
        <v>506800</v>
      </c>
      <c r="I68" s="190">
        <v>2238607039.6900001</v>
      </c>
      <c r="J68" s="215">
        <v>90.097777777777779</v>
      </c>
      <c r="K68" s="218"/>
    </row>
    <row r="69" spans="2:11">
      <c r="B69" s="161">
        <v>45328</v>
      </c>
      <c r="C69" s="195">
        <v>45329</v>
      </c>
      <c r="D69" s="161">
        <v>48441</v>
      </c>
      <c r="E69" s="125">
        <v>300000</v>
      </c>
      <c r="F69" s="126">
        <v>5.5747</v>
      </c>
      <c r="G69" s="126">
        <v>5.5747</v>
      </c>
      <c r="H69" s="125">
        <v>300000</v>
      </c>
      <c r="I69" s="125">
        <v>1335404744.6700001</v>
      </c>
      <c r="J69" s="126">
        <v>100</v>
      </c>
    </row>
    <row r="70" spans="2:11">
      <c r="B70" s="161">
        <v>45328</v>
      </c>
      <c r="C70" s="195">
        <v>45330</v>
      </c>
      <c r="D70" s="161">
        <v>48441</v>
      </c>
      <c r="E70" s="125">
        <v>75000</v>
      </c>
      <c r="F70" s="126">
        <v>5.5747</v>
      </c>
      <c r="G70" s="126">
        <v>5.5747</v>
      </c>
      <c r="H70" s="125">
        <v>54852</v>
      </c>
      <c r="I70" s="125">
        <v>244247896.05000001</v>
      </c>
      <c r="J70" s="126">
        <v>73.135999999999996</v>
      </c>
    </row>
    <row r="71" spans="2:11">
      <c r="B71" s="161">
        <v>45349</v>
      </c>
      <c r="C71" s="195">
        <v>45350</v>
      </c>
      <c r="D71" s="161">
        <v>48441</v>
      </c>
      <c r="E71" s="125">
        <v>150000</v>
      </c>
      <c r="F71" s="126">
        <v>5.6577000000000002</v>
      </c>
      <c r="G71" s="126">
        <v>5.6577000000000002</v>
      </c>
      <c r="H71" s="125">
        <v>150000</v>
      </c>
      <c r="I71" s="125">
        <v>650500519.17999995</v>
      </c>
      <c r="J71" s="126">
        <v>100</v>
      </c>
    </row>
    <row r="72" spans="2:11">
      <c r="B72" s="161">
        <v>45349</v>
      </c>
      <c r="C72" s="195">
        <v>45351</v>
      </c>
      <c r="D72" s="162">
        <v>48441</v>
      </c>
      <c r="E72" s="125">
        <v>37500</v>
      </c>
      <c r="F72" s="126">
        <v>5.6577000000000002</v>
      </c>
      <c r="G72" s="126">
        <v>5.6577000000000002</v>
      </c>
      <c r="H72" s="125">
        <v>1948</v>
      </c>
      <c r="I72" s="125">
        <v>8453879.7899999991</v>
      </c>
      <c r="J72" s="126">
        <v>5.1946666666666665</v>
      </c>
    </row>
    <row r="73" spans="2:11">
      <c r="B73" s="161" t="s">
        <v>30</v>
      </c>
      <c r="C73" s="163" t="s">
        <v>30</v>
      </c>
      <c r="D73" s="161" t="s">
        <v>30</v>
      </c>
      <c r="E73" s="125" t="s">
        <v>30</v>
      </c>
      <c r="F73" s="126" t="s">
        <v>30</v>
      </c>
      <c r="G73" s="126" t="s">
        <v>30</v>
      </c>
      <c r="H73" s="125" t="s">
        <v>30</v>
      </c>
      <c r="I73" s="125" t="s">
        <v>30</v>
      </c>
      <c r="J73" s="126" t="s">
        <v>30</v>
      </c>
    </row>
    <row r="74" spans="2:11">
      <c r="B74" s="193" t="s">
        <v>30</v>
      </c>
      <c r="C74" s="194" t="s">
        <v>30</v>
      </c>
      <c r="D74" s="193">
        <v>46522</v>
      </c>
      <c r="E74" s="190">
        <v>525000</v>
      </c>
      <c r="F74" s="191">
        <v>5.5072755125086896</v>
      </c>
      <c r="G74" s="191">
        <v>5.5072755125086896</v>
      </c>
      <c r="H74" s="190">
        <v>426886</v>
      </c>
      <c r="I74" s="190">
        <v>1849197010.3199999</v>
      </c>
      <c r="J74" s="215">
        <v>81.311619047619047</v>
      </c>
      <c r="K74" s="218"/>
    </row>
    <row r="75" spans="2:11">
      <c r="B75" s="161">
        <v>45328</v>
      </c>
      <c r="C75" s="195">
        <v>45329</v>
      </c>
      <c r="D75" s="161">
        <v>46522</v>
      </c>
      <c r="E75" s="125">
        <v>375000</v>
      </c>
      <c r="F75" s="126">
        <v>5.4988000000000001</v>
      </c>
      <c r="G75" s="126">
        <v>5.4988000000000001</v>
      </c>
      <c r="H75" s="125">
        <v>366886</v>
      </c>
      <c r="I75" s="125">
        <v>1587982137.1199999</v>
      </c>
      <c r="J75" s="126">
        <v>97.836266666666674</v>
      </c>
    </row>
    <row r="76" spans="2:11">
      <c r="B76" s="161">
        <v>45349</v>
      </c>
      <c r="C76" s="195">
        <v>45350</v>
      </c>
      <c r="D76" s="162">
        <v>46522</v>
      </c>
      <c r="E76" s="125">
        <v>150000</v>
      </c>
      <c r="F76" s="126">
        <v>5.5587999999999997</v>
      </c>
      <c r="G76" s="126">
        <v>5.5587999999999997</v>
      </c>
      <c r="H76" s="125">
        <v>60000</v>
      </c>
      <c r="I76" s="125">
        <v>261214873.19999999</v>
      </c>
      <c r="J76" s="126">
        <v>40</v>
      </c>
    </row>
    <row r="77" spans="2:11">
      <c r="B77" s="161" t="s">
        <v>30</v>
      </c>
      <c r="C77" s="163" t="s">
        <v>30</v>
      </c>
      <c r="D77" s="161" t="s">
        <v>30</v>
      </c>
      <c r="E77" s="125" t="s">
        <v>30</v>
      </c>
      <c r="F77" s="126" t="s">
        <v>30</v>
      </c>
      <c r="G77" s="126" t="s">
        <v>30</v>
      </c>
      <c r="H77" s="125" t="s">
        <v>30</v>
      </c>
      <c r="I77" s="125" t="s">
        <v>30</v>
      </c>
      <c r="J77" s="126" t="s">
        <v>30</v>
      </c>
    </row>
    <row r="78" spans="2:11">
      <c r="B78" s="193" t="s">
        <v>30</v>
      </c>
      <c r="C78" s="194" t="s">
        <v>30</v>
      </c>
      <c r="D78" s="193">
        <v>58668</v>
      </c>
      <c r="E78" s="190">
        <v>187500</v>
      </c>
      <c r="F78" s="191">
        <v>5.7350356842711161</v>
      </c>
      <c r="G78" s="191">
        <v>5.7350356842711161</v>
      </c>
      <c r="H78" s="190">
        <v>110195</v>
      </c>
      <c r="I78" s="190">
        <v>489473738.95000005</v>
      </c>
      <c r="J78" s="215">
        <v>58.770666666666671</v>
      </c>
      <c r="K78" s="218"/>
    </row>
    <row r="79" spans="2:11">
      <c r="B79" s="161">
        <v>45321</v>
      </c>
      <c r="C79" s="195">
        <v>45323</v>
      </c>
      <c r="D79" s="161">
        <v>58668</v>
      </c>
      <c r="E79" s="125">
        <v>37500</v>
      </c>
      <c r="F79" s="126">
        <v>5.7474999999999996</v>
      </c>
      <c r="G79" s="126">
        <v>5.7474999999999996</v>
      </c>
      <c r="H79" s="125">
        <v>35495</v>
      </c>
      <c r="I79" s="125">
        <v>159692375.53</v>
      </c>
      <c r="J79" s="126">
        <v>94.653333333333336</v>
      </c>
    </row>
    <row r="80" spans="2:11">
      <c r="B80" s="161">
        <v>45342</v>
      </c>
      <c r="C80" s="195">
        <v>45343</v>
      </c>
      <c r="D80" s="162">
        <v>58668</v>
      </c>
      <c r="E80" s="125">
        <v>150000</v>
      </c>
      <c r="F80" s="126">
        <v>5.7290000000000001</v>
      </c>
      <c r="G80" s="126">
        <v>5.7290000000000001</v>
      </c>
      <c r="H80" s="125">
        <v>74700</v>
      </c>
      <c r="I80" s="125">
        <v>329781363.42000002</v>
      </c>
      <c r="J80" s="126">
        <v>49.8</v>
      </c>
    </row>
    <row r="81" spans="2:11">
      <c r="B81" s="161" t="s">
        <v>30</v>
      </c>
      <c r="C81" s="163" t="s">
        <v>30</v>
      </c>
      <c r="D81" s="161" t="s">
        <v>30</v>
      </c>
      <c r="E81" s="125" t="s">
        <v>30</v>
      </c>
      <c r="F81" s="126" t="s">
        <v>30</v>
      </c>
      <c r="G81" s="126" t="s">
        <v>30</v>
      </c>
      <c r="H81" s="125" t="s">
        <v>30</v>
      </c>
      <c r="I81" s="125" t="s">
        <v>30</v>
      </c>
      <c r="J81" s="126" t="s">
        <v>30</v>
      </c>
    </row>
    <row r="82" spans="2:11">
      <c r="B82" s="193" t="s">
        <v>30</v>
      </c>
      <c r="C82" s="194" t="s">
        <v>30</v>
      </c>
      <c r="D82" s="193">
        <v>47253</v>
      </c>
      <c r="E82" s="190">
        <v>375000</v>
      </c>
      <c r="F82" s="191">
        <v>5.5050000000000008</v>
      </c>
      <c r="G82" s="191">
        <v>5.5050000000000008</v>
      </c>
      <c r="H82" s="190">
        <v>323405</v>
      </c>
      <c r="I82" s="190">
        <v>1417518004.55</v>
      </c>
      <c r="J82" s="215">
        <v>86.24133333333333</v>
      </c>
      <c r="K82" s="218"/>
    </row>
    <row r="83" spans="2:11">
      <c r="B83" s="161">
        <v>45342</v>
      </c>
      <c r="C83" s="195">
        <v>45343</v>
      </c>
      <c r="D83" s="162">
        <v>47253</v>
      </c>
      <c r="E83" s="125">
        <v>375000</v>
      </c>
      <c r="F83" s="126">
        <v>5.5050000000000008</v>
      </c>
      <c r="G83" s="126">
        <v>5.5050000000000008</v>
      </c>
      <c r="H83" s="125">
        <v>323405</v>
      </c>
      <c r="I83" s="125">
        <v>1417518004.55</v>
      </c>
      <c r="J83" s="126">
        <v>86.24133333333333</v>
      </c>
    </row>
    <row r="84" spans="2:11">
      <c r="B84" s="161" t="s">
        <v>30</v>
      </c>
      <c r="C84" s="163" t="s">
        <v>30</v>
      </c>
      <c r="D84" s="161" t="s">
        <v>30</v>
      </c>
      <c r="E84" s="125" t="s">
        <v>30</v>
      </c>
      <c r="F84" s="126" t="s">
        <v>30</v>
      </c>
      <c r="G84" s="126" t="s">
        <v>30</v>
      </c>
      <c r="H84" s="125" t="s">
        <v>30</v>
      </c>
      <c r="I84" s="125" t="s">
        <v>30</v>
      </c>
      <c r="J84" s="126" t="s">
        <v>30</v>
      </c>
    </row>
    <row r="85" spans="2:11">
      <c r="B85" s="187" t="s">
        <v>12</v>
      </c>
      <c r="C85" s="192" t="s">
        <v>30</v>
      </c>
      <c r="D85" s="201" t="s">
        <v>30</v>
      </c>
      <c r="E85" s="188">
        <v>9375000</v>
      </c>
      <c r="F85" s="189" t="s">
        <v>30</v>
      </c>
      <c r="G85" s="189" t="s">
        <v>30</v>
      </c>
      <c r="H85" s="188">
        <v>8025215</v>
      </c>
      <c r="I85" s="188">
        <v>7829843016.9299994</v>
      </c>
      <c r="J85" s="189">
        <v>85.602293333333336</v>
      </c>
    </row>
    <row r="86" spans="2:11">
      <c r="B86" s="193" t="s">
        <v>30</v>
      </c>
      <c r="C86" s="194" t="s">
        <v>30</v>
      </c>
      <c r="D86" s="193">
        <v>47849</v>
      </c>
      <c r="E86" s="190">
        <v>5000000</v>
      </c>
      <c r="F86" s="191">
        <v>10.661341243310201</v>
      </c>
      <c r="G86" s="191">
        <v>10.672259893546476</v>
      </c>
      <c r="H86" s="190">
        <v>4460111</v>
      </c>
      <c r="I86" s="190">
        <v>4386488230.2999992</v>
      </c>
      <c r="J86" s="215">
        <v>89.202219999999997</v>
      </c>
    </row>
    <row r="87" spans="2:11">
      <c r="B87" s="161">
        <v>45323</v>
      </c>
      <c r="C87" s="195">
        <v>45324</v>
      </c>
      <c r="D87" s="161">
        <v>47849</v>
      </c>
      <c r="E87" s="125">
        <v>1000000</v>
      </c>
      <c r="F87" s="126">
        <v>10.555300000000001</v>
      </c>
      <c r="G87" s="126">
        <v>10.583299999999999</v>
      </c>
      <c r="H87" s="125">
        <v>1000000</v>
      </c>
      <c r="I87" s="125">
        <v>985849261.49000001</v>
      </c>
      <c r="J87" s="126">
        <v>100</v>
      </c>
    </row>
    <row r="88" spans="2:11">
      <c r="B88" s="161">
        <v>45323</v>
      </c>
      <c r="C88" s="195">
        <v>45327</v>
      </c>
      <c r="D88" s="161">
        <v>47849</v>
      </c>
      <c r="E88" s="125">
        <v>250000</v>
      </c>
      <c r="F88" s="126">
        <v>10.555300000000001</v>
      </c>
      <c r="G88" s="126">
        <v>10.555300000000001</v>
      </c>
      <c r="H88" s="125">
        <v>40552</v>
      </c>
      <c r="I88" s="125">
        <v>39994108</v>
      </c>
      <c r="J88" s="126">
        <v>16.220800000000001</v>
      </c>
    </row>
    <row r="89" spans="2:11">
      <c r="B89" s="161">
        <v>45330</v>
      </c>
      <c r="C89" s="195">
        <v>45331</v>
      </c>
      <c r="D89" s="161">
        <v>47849</v>
      </c>
      <c r="E89" s="125">
        <v>1500000</v>
      </c>
      <c r="F89" s="126">
        <v>10.6793</v>
      </c>
      <c r="G89" s="126">
        <v>10.688700000000001</v>
      </c>
      <c r="H89" s="125">
        <v>1500000</v>
      </c>
      <c r="I89" s="125">
        <v>1473333252.55</v>
      </c>
      <c r="J89" s="126">
        <v>100</v>
      </c>
    </row>
    <row r="90" spans="2:11">
      <c r="B90" s="161">
        <v>45330</v>
      </c>
      <c r="C90" s="195">
        <v>45336</v>
      </c>
      <c r="D90" s="161">
        <v>47849</v>
      </c>
      <c r="E90" s="125">
        <v>375000</v>
      </c>
      <c r="F90" s="126">
        <v>10.6793</v>
      </c>
      <c r="G90" s="126">
        <v>10.6793</v>
      </c>
      <c r="H90" s="125">
        <v>344999</v>
      </c>
      <c r="I90" s="125">
        <v>339002059</v>
      </c>
      <c r="J90" s="126">
        <v>91.999733333333339</v>
      </c>
    </row>
    <row r="91" spans="2:11">
      <c r="B91" s="161">
        <v>45337</v>
      </c>
      <c r="C91" s="195">
        <v>45338</v>
      </c>
      <c r="D91" s="161">
        <v>47849</v>
      </c>
      <c r="E91" s="125">
        <v>500000</v>
      </c>
      <c r="F91" s="126">
        <v>10.6906</v>
      </c>
      <c r="G91" s="126">
        <v>10.6927</v>
      </c>
      <c r="H91" s="125">
        <v>500000</v>
      </c>
      <c r="I91" s="125">
        <v>491451127.39999998</v>
      </c>
      <c r="J91" s="126">
        <v>100</v>
      </c>
    </row>
    <row r="92" spans="2:11">
      <c r="B92" s="161">
        <v>45337</v>
      </c>
      <c r="C92" s="195">
        <v>45341</v>
      </c>
      <c r="D92" s="161">
        <v>47849</v>
      </c>
      <c r="E92" s="125">
        <v>125000</v>
      </c>
      <c r="F92" s="126">
        <v>10.6906</v>
      </c>
      <c r="G92" s="126">
        <v>10.6906</v>
      </c>
      <c r="H92" s="125">
        <v>40000</v>
      </c>
      <c r="I92" s="125">
        <v>39331939.640000001</v>
      </c>
      <c r="J92" s="126">
        <v>32</v>
      </c>
    </row>
    <row r="93" spans="2:11">
      <c r="B93" s="161">
        <v>45344</v>
      </c>
      <c r="C93" s="195">
        <v>45345</v>
      </c>
      <c r="D93" s="161">
        <v>47849</v>
      </c>
      <c r="E93" s="125">
        <v>1000000</v>
      </c>
      <c r="F93" s="126">
        <v>10.721</v>
      </c>
      <c r="G93" s="126">
        <v>10.7265</v>
      </c>
      <c r="H93" s="125">
        <v>1000000</v>
      </c>
      <c r="I93" s="125">
        <v>983522088.89999998</v>
      </c>
      <c r="J93" s="126">
        <v>100</v>
      </c>
    </row>
    <row r="94" spans="2:11">
      <c r="B94" s="161">
        <v>45344</v>
      </c>
      <c r="C94" s="195">
        <v>45348</v>
      </c>
      <c r="D94" s="162">
        <v>47849</v>
      </c>
      <c r="E94" s="125">
        <v>250000</v>
      </c>
      <c r="F94" s="126">
        <v>10.721</v>
      </c>
      <c r="G94" s="126">
        <v>10.721</v>
      </c>
      <c r="H94" s="125">
        <v>34560</v>
      </c>
      <c r="I94" s="125">
        <v>34004393.32</v>
      </c>
      <c r="J94" s="126">
        <v>13.824</v>
      </c>
    </row>
    <row r="95" spans="2:11">
      <c r="B95" s="161" t="s">
        <v>30</v>
      </c>
      <c r="C95" s="163" t="s">
        <v>30</v>
      </c>
      <c r="D95" s="161" t="s">
        <v>30</v>
      </c>
      <c r="E95" s="125" t="s">
        <v>30</v>
      </c>
      <c r="F95" s="126" t="s">
        <v>30</v>
      </c>
      <c r="G95" s="126" t="s">
        <v>30</v>
      </c>
      <c r="H95" s="125" t="s">
        <v>30</v>
      </c>
      <c r="I95" s="125" t="s">
        <v>30</v>
      </c>
      <c r="J95" s="126" t="s">
        <v>30</v>
      </c>
    </row>
    <row r="96" spans="2:11">
      <c r="B96" s="193" t="s">
        <v>30</v>
      </c>
      <c r="C96" s="194" t="s">
        <v>30</v>
      </c>
      <c r="D96" s="193">
        <v>49310</v>
      </c>
      <c r="E96" s="190">
        <v>4375000</v>
      </c>
      <c r="F96" s="191">
        <v>10.801516708651954</v>
      </c>
      <c r="G96" s="191">
        <v>10.807342025835421</v>
      </c>
      <c r="H96" s="190">
        <v>3565104</v>
      </c>
      <c r="I96" s="190">
        <v>3443354786.6300001</v>
      </c>
      <c r="J96" s="215">
        <v>81.488091428571437</v>
      </c>
    </row>
    <row r="97" spans="2:10">
      <c r="B97" s="161">
        <v>45323</v>
      </c>
      <c r="C97" s="161">
        <v>45324</v>
      </c>
      <c r="D97" s="161">
        <v>49310</v>
      </c>
      <c r="E97" s="125">
        <v>1000000</v>
      </c>
      <c r="F97" s="126">
        <v>10.7081</v>
      </c>
      <c r="G97" s="126">
        <v>10.7187</v>
      </c>
      <c r="H97" s="125">
        <v>1000000</v>
      </c>
      <c r="I97" s="125">
        <v>969013335.37</v>
      </c>
      <c r="J97" s="126">
        <v>100</v>
      </c>
    </row>
    <row r="98" spans="2:10">
      <c r="B98" s="161">
        <v>45323</v>
      </c>
      <c r="C98" s="161">
        <v>45327</v>
      </c>
      <c r="D98" s="161">
        <v>49310</v>
      </c>
      <c r="E98" s="125">
        <v>250000</v>
      </c>
      <c r="F98" s="126">
        <v>10.7081</v>
      </c>
      <c r="G98" s="126">
        <v>10.7081</v>
      </c>
      <c r="H98" s="125">
        <v>88440</v>
      </c>
      <c r="I98" s="125">
        <v>85734217.189999998</v>
      </c>
      <c r="J98" s="126">
        <v>35.376000000000005</v>
      </c>
    </row>
    <row r="99" spans="2:10">
      <c r="B99" s="161">
        <v>45330</v>
      </c>
      <c r="C99" s="161">
        <v>45331</v>
      </c>
      <c r="D99" s="161">
        <v>49310</v>
      </c>
      <c r="E99" s="125">
        <v>1000000</v>
      </c>
      <c r="F99" s="126">
        <v>10.8118</v>
      </c>
      <c r="G99" s="126">
        <v>10.819800000000001</v>
      </c>
      <c r="H99" s="125">
        <v>1000000</v>
      </c>
      <c r="I99" s="125">
        <v>964866248.49000001</v>
      </c>
      <c r="J99" s="126">
        <v>100</v>
      </c>
    </row>
    <row r="100" spans="2:10">
      <c r="B100" s="161">
        <v>45330</v>
      </c>
      <c r="C100" s="161">
        <v>45336</v>
      </c>
      <c r="D100" s="161">
        <v>49310</v>
      </c>
      <c r="E100" s="125">
        <v>250000</v>
      </c>
      <c r="F100" s="126">
        <v>10.8118</v>
      </c>
      <c r="G100" s="126">
        <v>10.8118</v>
      </c>
      <c r="H100" s="125">
        <v>226664</v>
      </c>
      <c r="I100" s="125">
        <v>218789817.68000001</v>
      </c>
      <c r="J100" s="126">
        <v>90.665599999999998</v>
      </c>
    </row>
    <row r="101" spans="2:10">
      <c r="B101" s="161">
        <v>45337</v>
      </c>
      <c r="C101" s="161">
        <v>45338</v>
      </c>
      <c r="D101" s="161">
        <v>49310</v>
      </c>
      <c r="E101" s="125">
        <v>500000</v>
      </c>
      <c r="F101" s="126">
        <v>10.839600000000001</v>
      </c>
      <c r="G101" s="126">
        <v>10.8439</v>
      </c>
      <c r="H101" s="125">
        <v>300000</v>
      </c>
      <c r="I101" s="125">
        <v>289325415.69999999</v>
      </c>
      <c r="J101" s="126">
        <v>60</v>
      </c>
    </row>
    <row r="102" spans="2:10">
      <c r="B102" s="161">
        <v>45337</v>
      </c>
      <c r="C102" s="161">
        <v>45341</v>
      </c>
      <c r="D102" s="161">
        <v>49310</v>
      </c>
      <c r="E102" s="125">
        <v>125000</v>
      </c>
      <c r="F102" s="126">
        <v>10.839600000000001</v>
      </c>
      <c r="G102" s="126">
        <v>10.839600000000001</v>
      </c>
      <c r="H102" s="125">
        <v>0</v>
      </c>
      <c r="I102" s="125">
        <v>0</v>
      </c>
      <c r="J102" s="126">
        <v>0</v>
      </c>
    </row>
    <row r="103" spans="2:10">
      <c r="B103" s="161">
        <v>45344</v>
      </c>
      <c r="C103" s="161">
        <v>45345</v>
      </c>
      <c r="D103" s="161">
        <v>49310</v>
      </c>
      <c r="E103" s="125">
        <v>1000000</v>
      </c>
      <c r="F103" s="126">
        <v>10.883800000000001</v>
      </c>
      <c r="G103" s="126">
        <v>10.8847</v>
      </c>
      <c r="H103" s="125">
        <v>950000</v>
      </c>
      <c r="I103" s="125">
        <v>915625752.20000005</v>
      </c>
      <c r="J103" s="126">
        <v>95</v>
      </c>
    </row>
    <row r="104" spans="2:10">
      <c r="B104" s="161">
        <v>45344</v>
      </c>
      <c r="C104" s="161">
        <v>45348</v>
      </c>
      <c r="D104" s="162">
        <v>49310</v>
      </c>
      <c r="E104" s="125">
        <v>250000</v>
      </c>
      <c r="F104" s="126">
        <v>10.883800000000001</v>
      </c>
      <c r="G104" s="126">
        <v>10.883800000000001</v>
      </c>
      <c r="H104" s="125">
        <v>0</v>
      </c>
      <c r="I104" s="125">
        <v>0</v>
      </c>
      <c r="J104" s="126">
        <v>0</v>
      </c>
    </row>
    <row r="105" spans="2:10">
      <c r="B105" s="161" t="s">
        <v>30</v>
      </c>
      <c r="C105" s="163" t="s">
        <v>30</v>
      </c>
      <c r="D105" s="161" t="s">
        <v>30</v>
      </c>
      <c r="E105" s="125" t="s">
        <v>30</v>
      </c>
      <c r="F105" s="126" t="s">
        <v>30</v>
      </c>
      <c r="G105" s="126" t="s">
        <v>30</v>
      </c>
      <c r="H105" s="125" t="s">
        <v>30</v>
      </c>
      <c r="I105" s="125" t="s">
        <v>30</v>
      </c>
      <c r="J105" s="126" t="s">
        <v>30</v>
      </c>
    </row>
    <row r="106" spans="2:10">
      <c r="B106" s="145" t="s">
        <v>31</v>
      </c>
      <c r="C106" s="168" t="s">
        <v>30</v>
      </c>
      <c r="D106" s="203" t="s">
        <v>30</v>
      </c>
      <c r="E106" s="142">
        <v>67337500</v>
      </c>
      <c r="F106" s="142"/>
      <c r="G106" s="142"/>
      <c r="H106" s="142">
        <v>53649071</v>
      </c>
      <c r="I106" s="142">
        <v>114014316727.68996</v>
      </c>
      <c r="J106" s="142">
        <v>79.671907926489695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/>
  <dimension ref="A1:AM126"/>
  <sheetViews>
    <sheetView zoomScale="85" zoomScaleNormal="85" workbookViewId="0"/>
  </sheetViews>
  <sheetFormatPr defaultRowHeight="15"/>
  <cols>
    <col min="2" max="2" width="12.85546875" customWidth="1"/>
    <col min="3" max="3" width="18.28515625" customWidth="1"/>
    <col min="4" max="4" width="13.5703125" customWidth="1"/>
    <col min="5" max="5" width="13.85546875" customWidth="1"/>
    <col min="6" max="6" width="14.7109375" customWidth="1"/>
    <col min="7" max="7" width="13.5703125" customWidth="1"/>
    <col min="8" max="8" width="17" customWidth="1"/>
    <col min="9" max="9" width="16.42578125" customWidth="1"/>
    <col min="13" max="13" width="11.7109375" customWidth="1"/>
    <col min="14" max="14" width="15.42578125" bestFit="1" customWidth="1"/>
  </cols>
  <sheetData>
    <row r="1" spans="2:9">
      <c r="B1" s="8" t="s">
        <v>15</v>
      </c>
    </row>
    <row r="3" spans="2:9"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83" t="s">
        <v>8</v>
      </c>
    </row>
    <row r="5" spans="2:9">
      <c r="B5" s="12" t="s">
        <v>9</v>
      </c>
      <c r="C5" s="12"/>
      <c r="D5" s="14">
        <f>+D6+D16</f>
        <v>6600000</v>
      </c>
      <c r="E5" s="12"/>
      <c r="F5" s="12"/>
      <c r="G5" s="14">
        <f t="shared" ref="G5:H5" si="0">+G6+G16</f>
        <v>2218797</v>
      </c>
      <c r="H5" s="14">
        <f t="shared" si="0"/>
        <v>23584451042.709999</v>
      </c>
      <c r="I5" s="18">
        <f>+(G5/D5)*100</f>
        <v>33.618136363636367</v>
      </c>
    </row>
    <row r="6" spans="2:9">
      <c r="B6" s="5"/>
      <c r="C6" s="5"/>
      <c r="D6" s="6">
        <f>SUM(D7:D14)</f>
        <v>3219702</v>
      </c>
      <c r="E6" s="15">
        <f>+(E7*H7+E8*H8+E9*H9+E10*H10+E11*H11+E12*H12+E13*H13+E14*H14)/H6</f>
        <v>2.6733446944386764E-2</v>
      </c>
      <c r="F6" s="15">
        <f>+(F7*H7+F8*H8+F9*H9+F10*H10+F11*H11+F12*H12+F13*H13+F14*H14)/H6</f>
        <v>2.6733446944386764E-2</v>
      </c>
      <c r="G6" s="6">
        <f t="shared" ref="G6" si="1">SUM(G7:G14)</f>
        <v>799427</v>
      </c>
      <c r="H6" s="6">
        <f t="shared" ref="H6" si="2">SUM(H7:H14)</f>
        <v>8505418790.4399996</v>
      </c>
      <c r="I6" s="19">
        <f t="shared" ref="I6:I69" si="3">+(G6/D6)*100</f>
        <v>24.829223325636967</v>
      </c>
    </row>
    <row r="7" spans="2:9">
      <c r="B7" s="1">
        <v>43986</v>
      </c>
      <c r="C7" s="1">
        <v>44805</v>
      </c>
      <c r="D7" s="2">
        <v>750000</v>
      </c>
      <c r="E7" s="10">
        <v>2.6499999999999999E-2</v>
      </c>
      <c r="F7" s="10">
        <v>2.6499999999999999E-2</v>
      </c>
      <c r="G7" s="2">
        <v>193000</v>
      </c>
      <c r="H7" s="2">
        <v>2051889048.8599999</v>
      </c>
      <c r="I7" s="17">
        <f t="shared" si="3"/>
        <v>25.733333333333334</v>
      </c>
    </row>
    <row r="8" spans="2:9">
      <c r="B8" s="1">
        <v>43986</v>
      </c>
      <c r="C8" s="1">
        <v>44805</v>
      </c>
      <c r="D8" s="2">
        <v>56537</v>
      </c>
      <c r="E8" s="10">
        <v>2.6499999999999999E-2</v>
      </c>
      <c r="F8" s="10">
        <v>2.6499999999999999E-2</v>
      </c>
      <c r="G8" s="2">
        <v>0</v>
      </c>
      <c r="H8" s="2">
        <v>0</v>
      </c>
      <c r="I8" s="17">
        <f t="shared" si="3"/>
        <v>0</v>
      </c>
    </row>
    <row r="9" spans="2:9">
      <c r="B9" s="1">
        <v>43992</v>
      </c>
      <c r="C9" s="1">
        <v>44805</v>
      </c>
      <c r="D9" s="2">
        <v>750000</v>
      </c>
      <c r="E9" s="10">
        <v>2.64E-2</v>
      </c>
      <c r="F9" s="10">
        <v>2.64E-2</v>
      </c>
      <c r="G9">
        <v>185000</v>
      </c>
      <c r="H9" s="2">
        <v>1967741168.9200001</v>
      </c>
      <c r="I9" s="17">
        <f t="shared" si="3"/>
        <v>24.666666666666668</v>
      </c>
    </row>
    <row r="10" spans="2:9">
      <c r="B10" s="1">
        <v>43992</v>
      </c>
      <c r="C10" s="1">
        <v>44805</v>
      </c>
      <c r="D10" s="2">
        <v>48114</v>
      </c>
      <c r="E10" s="10">
        <v>2.64E-2</v>
      </c>
      <c r="F10" s="10">
        <v>2.64E-2</v>
      </c>
      <c r="G10" s="2">
        <v>0</v>
      </c>
      <c r="H10" s="2">
        <v>0</v>
      </c>
      <c r="I10" s="17">
        <f t="shared" si="3"/>
        <v>0</v>
      </c>
    </row>
    <row r="11" spans="2:9">
      <c r="B11" s="1">
        <v>44000</v>
      </c>
      <c r="C11" s="1">
        <v>44805</v>
      </c>
      <c r="D11">
        <v>750000</v>
      </c>
      <c r="E11" s="10">
        <v>2.6599999999999999E-2</v>
      </c>
      <c r="F11" s="10">
        <v>2.6599999999999999E-2</v>
      </c>
      <c r="G11">
        <v>213150</v>
      </c>
      <c r="H11" s="2">
        <v>2268379680.54</v>
      </c>
      <c r="I11" s="17">
        <f t="shared" si="3"/>
        <v>28.42</v>
      </c>
    </row>
    <row r="12" spans="2:9">
      <c r="B12" s="1">
        <v>44000</v>
      </c>
      <c r="C12" s="1">
        <v>44805</v>
      </c>
      <c r="D12" s="2">
        <v>55721</v>
      </c>
      <c r="E12" s="10">
        <v>2.6599999999999999E-2</v>
      </c>
      <c r="F12" s="10">
        <v>2.6599999999999999E-2</v>
      </c>
      <c r="G12" s="2">
        <v>4718</v>
      </c>
      <c r="H12" s="2">
        <v>50209783.390000001</v>
      </c>
      <c r="I12" s="17">
        <f t="shared" si="3"/>
        <v>8.4671847238922489</v>
      </c>
    </row>
    <row r="13" spans="2:9">
      <c r="B13" s="1">
        <v>44007</v>
      </c>
      <c r="C13" s="1">
        <v>44805</v>
      </c>
      <c r="D13" s="2">
        <v>750000</v>
      </c>
      <c r="E13" s="10">
        <v>2.7400000000000001E-2</v>
      </c>
      <c r="F13" s="10">
        <v>2.7400000000000001E-2</v>
      </c>
      <c r="G13" s="2">
        <v>200000</v>
      </c>
      <c r="H13" s="2">
        <v>2129308071.5999999</v>
      </c>
      <c r="I13" s="17">
        <f t="shared" si="3"/>
        <v>26.666666666666668</v>
      </c>
    </row>
    <row r="14" spans="2:9">
      <c r="B14" s="1">
        <v>44007</v>
      </c>
      <c r="C14" s="1">
        <v>44805</v>
      </c>
      <c r="D14" s="2">
        <v>59330</v>
      </c>
      <c r="E14" s="10">
        <v>2.7400000000000001E-2</v>
      </c>
      <c r="F14" s="10">
        <v>2.7400000000000001E-2</v>
      </c>
      <c r="G14">
        <v>3559</v>
      </c>
      <c r="H14" s="2">
        <v>37891037.130000003</v>
      </c>
      <c r="I14" s="17">
        <f t="shared" si="3"/>
        <v>5.9986516096409908</v>
      </c>
    </row>
    <row r="15" spans="2:9">
      <c r="B15" s="1"/>
      <c r="C15" s="1"/>
      <c r="D15" s="2"/>
      <c r="G15" s="2"/>
      <c r="H15" s="2"/>
      <c r="I15" s="17"/>
    </row>
    <row r="16" spans="2:9">
      <c r="B16" s="5"/>
      <c r="C16" s="5"/>
      <c r="D16" s="6">
        <f>SUM(D17:D24)</f>
        <v>3380298</v>
      </c>
      <c r="E16" s="15">
        <f>+(E17*H17+E18*H18+E19*H19+E20*H20+E21*H21+E22*H22+E23*H23+E24*H24)/H16</f>
        <v>3.5699999999999996E-2</v>
      </c>
      <c r="F16" s="15">
        <f>+(F17*H17+F18*H18+F19*H19+F20*H20+F21*H21+F22*H22+F23*H23+F24*H24)/H16</f>
        <v>3.5699999999999996E-2</v>
      </c>
      <c r="G16" s="6">
        <f t="shared" ref="G16:H16" si="4">SUM(G17:G24)</f>
        <v>1419370</v>
      </c>
      <c r="H16" s="6">
        <f t="shared" si="4"/>
        <v>15079032252.27</v>
      </c>
      <c r="I16" s="19">
        <f t="shared" si="3"/>
        <v>41.98949323402848</v>
      </c>
    </row>
    <row r="17" spans="2:13">
      <c r="B17" s="1">
        <v>43986</v>
      </c>
      <c r="C17" s="1">
        <v>46082</v>
      </c>
      <c r="D17" s="2">
        <v>750000</v>
      </c>
      <c r="E17">
        <v>3.5700000000000003E-2</v>
      </c>
      <c r="F17">
        <v>3.5700000000000003E-2</v>
      </c>
      <c r="G17" s="2">
        <v>319050</v>
      </c>
      <c r="H17" s="2">
        <v>3387081335.96</v>
      </c>
      <c r="I17" s="17">
        <f t="shared" si="3"/>
        <v>42.54</v>
      </c>
    </row>
    <row r="18" spans="2:13">
      <c r="B18" s="1">
        <v>43986</v>
      </c>
      <c r="C18" s="1">
        <v>46082</v>
      </c>
      <c r="D18" s="2">
        <v>93463</v>
      </c>
      <c r="E18">
        <v>3.5700000000000003E-2</v>
      </c>
      <c r="F18">
        <v>3.5700000000000003E-2</v>
      </c>
      <c r="G18" s="2">
        <v>7689</v>
      </c>
      <c r="H18" s="2">
        <v>81627545.480000004</v>
      </c>
      <c r="I18" s="17">
        <f t="shared" si="3"/>
        <v>8.2267849309352368</v>
      </c>
    </row>
    <row r="19" spans="2:13">
      <c r="B19" s="1">
        <v>43992</v>
      </c>
      <c r="C19" s="1">
        <v>46082</v>
      </c>
      <c r="D19" s="2">
        <v>750000</v>
      </c>
      <c r="E19">
        <v>3.5700000000000003E-2</v>
      </c>
      <c r="F19">
        <v>3.5700000000000003E-2</v>
      </c>
      <c r="G19" s="2">
        <v>391750</v>
      </c>
      <c r="H19" s="2">
        <v>4160783605.1900001</v>
      </c>
      <c r="I19" s="17">
        <f t="shared" si="3"/>
        <v>52.233333333333334</v>
      </c>
    </row>
    <row r="20" spans="2:13">
      <c r="B20" s="1">
        <v>43992</v>
      </c>
      <c r="C20" s="1">
        <v>46082</v>
      </c>
      <c r="D20" s="2">
        <v>101886</v>
      </c>
      <c r="E20">
        <v>3.5700000000000003E-2</v>
      </c>
      <c r="F20">
        <v>3.5700000000000003E-2</v>
      </c>
      <c r="G20" s="2">
        <v>7277</v>
      </c>
      <c r="H20" s="2">
        <v>77289144.329999998</v>
      </c>
      <c r="I20" s="17">
        <f t="shared" si="3"/>
        <v>7.1422962919341222</v>
      </c>
    </row>
    <row r="21" spans="2:13">
      <c r="B21" s="1">
        <v>44000</v>
      </c>
      <c r="C21" s="1">
        <v>46082</v>
      </c>
      <c r="D21" s="2">
        <v>750000</v>
      </c>
      <c r="E21">
        <v>3.5700000000000003E-2</v>
      </c>
      <c r="F21">
        <v>3.5700000000000003E-2</v>
      </c>
      <c r="G21" s="2">
        <v>360650</v>
      </c>
      <c r="H21" s="2">
        <v>3832555080.98</v>
      </c>
      <c r="I21" s="17">
        <f t="shared" si="3"/>
        <v>48.086666666666666</v>
      </c>
    </row>
    <row r="22" spans="2:13">
      <c r="B22" s="1">
        <v>44000</v>
      </c>
      <c r="C22" s="1">
        <v>46082</v>
      </c>
      <c r="D22" s="2">
        <v>94279</v>
      </c>
      <c r="E22">
        <v>3.5700000000000003E-2</v>
      </c>
      <c r="F22">
        <v>3.5700000000000003E-2</v>
      </c>
      <c r="G22" s="2">
        <v>12779</v>
      </c>
      <c r="H22" s="2">
        <v>135799865.16999999</v>
      </c>
      <c r="I22" s="17">
        <f t="shared" si="3"/>
        <v>13.554450089627595</v>
      </c>
    </row>
    <row r="23" spans="2:13">
      <c r="B23" s="1">
        <v>44007</v>
      </c>
      <c r="C23" s="1">
        <v>46082</v>
      </c>
      <c r="D23" s="2">
        <v>750000</v>
      </c>
      <c r="E23">
        <v>3.5700000000000003E-2</v>
      </c>
      <c r="F23">
        <v>3.5700000000000003E-2</v>
      </c>
      <c r="G23" s="2">
        <v>305650</v>
      </c>
      <c r="H23" s="2">
        <v>3249475171.7600002</v>
      </c>
      <c r="I23" s="17">
        <f t="shared" si="3"/>
        <v>40.753333333333337</v>
      </c>
    </row>
    <row r="24" spans="2:13">
      <c r="B24" s="1">
        <v>44007</v>
      </c>
      <c r="C24" s="1">
        <v>46082</v>
      </c>
      <c r="D24" s="2">
        <v>90670</v>
      </c>
      <c r="E24">
        <v>3.5700000000000003E-2</v>
      </c>
      <c r="F24">
        <v>3.5700000000000003E-2</v>
      </c>
      <c r="G24" s="2">
        <v>14525</v>
      </c>
      <c r="H24" s="2">
        <v>154420503.40000001</v>
      </c>
      <c r="I24" s="17">
        <f t="shared" si="3"/>
        <v>16.01963163119003</v>
      </c>
    </row>
    <row r="25" spans="2:13">
      <c r="B25" s="1"/>
      <c r="C25" s="1"/>
      <c r="D25" s="2"/>
      <c r="G25" s="2"/>
      <c r="H25" s="2"/>
      <c r="I25" s="17"/>
    </row>
    <row r="26" spans="2:13">
      <c r="B26" s="12" t="s">
        <v>10</v>
      </c>
      <c r="C26" s="12"/>
      <c r="D26" s="14">
        <f>+D27+D33+D40+D51</f>
        <v>72000000</v>
      </c>
      <c r="E26" s="12"/>
      <c r="F26" s="12"/>
      <c r="G26" s="14">
        <f t="shared" ref="G26:H26" si="5">+G27+G33+G40+G51</f>
        <v>66173148</v>
      </c>
      <c r="H26" s="14">
        <f t="shared" si="5"/>
        <v>61323303661.669998</v>
      </c>
      <c r="I26" s="18">
        <f t="shared" si="3"/>
        <v>91.907150000000001</v>
      </c>
      <c r="M26" s="3"/>
    </row>
    <row r="27" spans="2:13">
      <c r="B27" s="5"/>
      <c r="C27" s="5"/>
      <c r="D27" s="6">
        <f>SUM(D28:D31)</f>
        <v>14400000</v>
      </c>
      <c r="E27" s="15">
        <f>+(E28*H28+E29*H29+E30*H30+E31*H31)/H27</f>
        <v>2.1470678113686921</v>
      </c>
      <c r="F27" s="15">
        <f>+(F28*H28+F29*H29+F30*H30+F31*H31)/H27</f>
        <v>2.1569526512099366</v>
      </c>
      <c r="G27" s="6">
        <f t="shared" ref="G27:H27" si="6">SUM(G28:G31)</f>
        <v>12331215</v>
      </c>
      <c r="H27" s="6">
        <f t="shared" si="6"/>
        <v>12251833724.83</v>
      </c>
      <c r="I27" s="19">
        <f t="shared" si="3"/>
        <v>85.633437499999999</v>
      </c>
      <c r="M27" s="3"/>
    </row>
    <row r="28" spans="2:13">
      <c r="B28" s="1">
        <v>43986</v>
      </c>
      <c r="C28" s="1">
        <v>44105</v>
      </c>
      <c r="D28" s="2">
        <v>5000000</v>
      </c>
      <c r="E28">
        <v>2.2519999999999998</v>
      </c>
      <c r="F28">
        <v>2.2650000000000001</v>
      </c>
      <c r="G28" s="2">
        <v>4100000</v>
      </c>
      <c r="H28" s="2">
        <v>4070395253.0999999</v>
      </c>
      <c r="I28" s="17">
        <f t="shared" si="3"/>
        <v>82</v>
      </c>
    </row>
    <row r="29" spans="2:13">
      <c r="B29" s="1">
        <v>43986</v>
      </c>
      <c r="C29" s="1">
        <v>44105</v>
      </c>
      <c r="D29" s="2">
        <v>1000000</v>
      </c>
      <c r="E29">
        <v>2.2519999999999998</v>
      </c>
      <c r="F29">
        <v>2.2519999999999998</v>
      </c>
      <c r="G29" s="2">
        <v>751217</v>
      </c>
      <c r="H29" s="2">
        <v>745858786.98000002</v>
      </c>
      <c r="I29" s="17">
        <f t="shared" si="3"/>
        <v>75.121700000000004</v>
      </c>
    </row>
    <row r="30" spans="2:13">
      <c r="B30" s="1">
        <v>44000</v>
      </c>
      <c r="C30" s="1">
        <v>44105</v>
      </c>
      <c r="D30" s="2">
        <v>7000000</v>
      </c>
      <c r="E30">
        <v>2.0790999999999999</v>
      </c>
      <c r="F30">
        <v>2.0889000000000002</v>
      </c>
      <c r="G30" s="2">
        <v>7000000</v>
      </c>
      <c r="H30" s="2">
        <v>6958395494</v>
      </c>
      <c r="I30" s="17">
        <f t="shared" si="3"/>
        <v>100</v>
      </c>
    </row>
    <row r="31" spans="2:13">
      <c r="B31" s="1">
        <v>44000</v>
      </c>
      <c r="C31" s="1">
        <v>44105</v>
      </c>
      <c r="D31" s="2">
        <v>1400000</v>
      </c>
      <c r="E31">
        <v>2.0790999999999999</v>
      </c>
      <c r="F31">
        <v>2.0790999999999999</v>
      </c>
      <c r="G31" s="2">
        <v>479998</v>
      </c>
      <c r="H31" s="2">
        <v>477184190.75</v>
      </c>
      <c r="I31" s="17">
        <f t="shared" si="3"/>
        <v>34.28557142857143</v>
      </c>
    </row>
    <row r="32" spans="2:13">
      <c r="B32" s="1"/>
      <c r="C32" s="1"/>
      <c r="D32" s="2"/>
      <c r="G32" s="2"/>
      <c r="H32" s="2"/>
      <c r="I32" s="17"/>
    </row>
    <row r="33" spans="2:13">
      <c r="B33" s="5"/>
      <c r="C33" s="5"/>
      <c r="D33" s="6">
        <f>SUM(D34:D38)</f>
        <v>15600000</v>
      </c>
      <c r="E33" s="15">
        <f>+(E34*H34+E35*H35+E36*H36+E37*H37+E38*H38)/H33</f>
        <v>2.301214970014529</v>
      </c>
      <c r="F33" s="15">
        <f>+(F34*H34+F35*H35+F36*H36+F37*H37+F38*H38)/H33</f>
        <v>2.3100451630566932</v>
      </c>
      <c r="G33" s="6">
        <f t="shared" ref="G33:H33" si="7">SUM(G34:G38)</f>
        <v>15265996</v>
      </c>
      <c r="H33" s="6">
        <f t="shared" si="7"/>
        <v>14996313602.869999</v>
      </c>
      <c r="I33" s="19">
        <f t="shared" si="3"/>
        <v>97.858948717948707</v>
      </c>
    </row>
    <row r="34" spans="2:13">
      <c r="B34" s="1">
        <v>43979</v>
      </c>
      <c r="C34" s="1">
        <v>44287</v>
      </c>
      <c r="D34" s="2">
        <v>1200000</v>
      </c>
      <c r="E34">
        <v>2.5337999999999998</v>
      </c>
      <c r="F34">
        <v>2.5337999999999998</v>
      </c>
      <c r="G34" s="2">
        <v>1200000</v>
      </c>
      <c r="H34" s="2">
        <v>1175236762.79</v>
      </c>
      <c r="I34" s="17">
        <f t="shared" si="3"/>
        <v>100</v>
      </c>
    </row>
    <row r="35" spans="2:13">
      <c r="B35" s="1">
        <v>43992</v>
      </c>
      <c r="C35" s="1">
        <v>44287</v>
      </c>
      <c r="D35" s="2">
        <v>5000000</v>
      </c>
      <c r="E35">
        <v>2.3494999999999999</v>
      </c>
      <c r="F35">
        <v>2.3589000000000002</v>
      </c>
      <c r="G35" s="2">
        <v>5000000</v>
      </c>
      <c r="H35" s="2">
        <v>4907780503.4499998</v>
      </c>
      <c r="I35" s="17">
        <f t="shared" si="3"/>
        <v>100</v>
      </c>
    </row>
    <row r="36" spans="2:13">
      <c r="B36" s="1">
        <v>43992</v>
      </c>
      <c r="C36" s="1">
        <v>44287</v>
      </c>
      <c r="D36" s="2">
        <v>1000000</v>
      </c>
      <c r="E36">
        <v>2.3494999999999999</v>
      </c>
      <c r="F36">
        <v>2.3494999999999999</v>
      </c>
      <c r="G36" s="2">
        <v>1000000</v>
      </c>
      <c r="H36" s="2">
        <v>981647201.99000001</v>
      </c>
      <c r="I36" s="17">
        <f t="shared" si="3"/>
        <v>100</v>
      </c>
    </row>
    <row r="37" spans="2:13">
      <c r="B37" s="1">
        <v>44007</v>
      </c>
      <c r="C37" s="1">
        <v>44287</v>
      </c>
      <c r="D37" s="2">
        <v>7000000</v>
      </c>
      <c r="E37">
        <v>2.2309000000000001</v>
      </c>
      <c r="F37">
        <v>2.2439</v>
      </c>
      <c r="G37" s="2">
        <v>6750000</v>
      </c>
      <c r="H37" s="2">
        <v>6637477484.75</v>
      </c>
      <c r="I37" s="17">
        <f t="shared" si="3"/>
        <v>96.428571428571431</v>
      </c>
    </row>
    <row r="38" spans="2:13">
      <c r="B38" s="1">
        <v>44007</v>
      </c>
      <c r="C38" s="1">
        <v>44287</v>
      </c>
      <c r="D38" s="2">
        <v>1400000</v>
      </c>
      <c r="E38">
        <v>2.2309000000000001</v>
      </c>
      <c r="F38">
        <v>2.2309000000000001</v>
      </c>
      <c r="G38" s="2">
        <v>1315996</v>
      </c>
      <c r="H38" s="2">
        <v>1294171649.8900001</v>
      </c>
      <c r="I38" s="17">
        <f t="shared" si="3"/>
        <v>93.99971428571429</v>
      </c>
    </row>
    <row r="39" spans="2:13">
      <c r="B39" s="1"/>
      <c r="C39" s="1"/>
      <c r="D39" s="2"/>
      <c r="G39" s="2"/>
      <c r="H39" s="2"/>
      <c r="I39" s="17"/>
    </row>
    <row r="40" spans="2:13" ht="13.5" customHeight="1">
      <c r="B40" s="5"/>
      <c r="C40" s="5"/>
      <c r="D40" s="6">
        <f>SUM(D41:D49)</f>
        <v>18400000</v>
      </c>
      <c r="E40" s="15">
        <f>+(E41*H41+E42*H42+E43*H43+E44*H44+E45*H45+E46*H46+E47*H47+E48*H48+E49*H49)/H40</f>
        <v>3.4633925503944329</v>
      </c>
      <c r="F40" s="15">
        <f>+(F41*H41+F42*H42+F43*H43+F44*H44+F45*H45+F46*H46+F47*H47+F48*H48+F49*H49)/H40</f>
        <v>3.4692349870795822</v>
      </c>
      <c r="G40" s="6">
        <f t="shared" ref="G40:H40" si="8">SUM(G41:G49)</f>
        <v>17475946</v>
      </c>
      <c r="H40" s="6">
        <f t="shared" si="8"/>
        <v>16444010646.779997</v>
      </c>
      <c r="I40" s="19">
        <f t="shared" si="3"/>
        <v>94.977967391304347</v>
      </c>
    </row>
    <row r="41" spans="2:13">
      <c r="B41" s="1">
        <v>43979</v>
      </c>
      <c r="C41" s="1">
        <v>44652</v>
      </c>
      <c r="D41" s="2">
        <v>400000</v>
      </c>
      <c r="E41">
        <v>3.6307999999999998</v>
      </c>
      <c r="F41">
        <v>3.6307999999999998</v>
      </c>
      <c r="G41" s="2">
        <v>399992</v>
      </c>
      <c r="H41" s="2">
        <v>374675312.64999998</v>
      </c>
      <c r="I41" s="17">
        <f t="shared" si="3"/>
        <v>99.998000000000005</v>
      </c>
      <c r="M41" s="3"/>
    </row>
    <row r="42" spans="2:13">
      <c r="B42" s="1">
        <v>43986</v>
      </c>
      <c r="C42" s="1">
        <v>44652</v>
      </c>
      <c r="D42" s="2">
        <v>4500000</v>
      </c>
      <c r="E42">
        <v>3.4302000000000001</v>
      </c>
      <c r="F42">
        <v>3.4399000000000002</v>
      </c>
      <c r="G42" s="2">
        <v>4500000</v>
      </c>
      <c r="H42" s="2">
        <v>4232441626.5500002</v>
      </c>
      <c r="I42" s="17">
        <f t="shared" si="3"/>
        <v>100</v>
      </c>
    </row>
    <row r="43" spans="2:13">
      <c r="B43" s="1">
        <v>43986</v>
      </c>
      <c r="C43" s="1">
        <v>44652</v>
      </c>
      <c r="D43" s="2">
        <v>900000</v>
      </c>
      <c r="E43">
        <v>3.4302000000000001</v>
      </c>
      <c r="F43">
        <v>3.4302000000000001</v>
      </c>
      <c r="G43">
        <v>0</v>
      </c>
      <c r="H43" s="2">
        <v>0</v>
      </c>
      <c r="I43" s="17">
        <f t="shared" si="3"/>
        <v>0</v>
      </c>
    </row>
    <row r="44" spans="2:13">
      <c r="B44" s="1">
        <v>43992</v>
      </c>
      <c r="C44" s="1">
        <v>44652</v>
      </c>
      <c r="D44" s="2">
        <v>2000000</v>
      </c>
      <c r="E44">
        <v>3.5255999999999998</v>
      </c>
      <c r="F44">
        <v>3.5299</v>
      </c>
      <c r="G44" s="2">
        <v>2000000</v>
      </c>
      <c r="H44" s="2">
        <v>1878970847.0899999</v>
      </c>
      <c r="I44" s="17">
        <f t="shared" si="3"/>
        <v>100</v>
      </c>
    </row>
    <row r="45" spans="2:13">
      <c r="B45" s="1">
        <v>43992</v>
      </c>
      <c r="C45" s="1">
        <v>44652</v>
      </c>
      <c r="D45" s="2">
        <v>400000</v>
      </c>
      <c r="E45">
        <v>3.5255999999999998</v>
      </c>
      <c r="F45">
        <v>3.5255999999999998</v>
      </c>
      <c r="G45" s="2">
        <v>400000</v>
      </c>
      <c r="H45" s="2">
        <v>375845935.17000002</v>
      </c>
      <c r="I45" s="17">
        <f t="shared" si="3"/>
        <v>100</v>
      </c>
    </row>
    <row r="46" spans="2:13">
      <c r="B46" s="1">
        <v>44000</v>
      </c>
      <c r="C46" s="1">
        <v>44652</v>
      </c>
      <c r="D46" s="2">
        <v>3500000</v>
      </c>
      <c r="E46">
        <v>3.4679000000000002</v>
      </c>
      <c r="F46">
        <v>3.4740000000000002</v>
      </c>
      <c r="G46" s="2">
        <v>3500000</v>
      </c>
      <c r="H46" s="2">
        <v>3293730598.8499999</v>
      </c>
      <c r="I46" s="17">
        <f t="shared" si="3"/>
        <v>100</v>
      </c>
    </row>
    <row r="47" spans="2:13">
      <c r="B47" s="1">
        <v>44000</v>
      </c>
      <c r="C47" s="1">
        <v>44652</v>
      </c>
      <c r="D47" s="2">
        <v>700000</v>
      </c>
      <c r="E47">
        <v>3.4679000000000002</v>
      </c>
      <c r="F47">
        <v>3.4679000000000002</v>
      </c>
      <c r="G47" s="2">
        <v>675956</v>
      </c>
      <c r="H47" s="2">
        <v>636205323.79999995</v>
      </c>
      <c r="I47" s="17">
        <f t="shared" si="3"/>
        <v>96.56514285714286</v>
      </c>
    </row>
    <row r="48" spans="2:13">
      <c r="B48" s="1">
        <v>44007</v>
      </c>
      <c r="C48" s="1">
        <v>44652</v>
      </c>
      <c r="D48" s="2">
        <v>5000000</v>
      </c>
      <c r="E48">
        <v>3.4491999999999998</v>
      </c>
      <c r="F48">
        <v>3.4548999999999999</v>
      </c>
      <c r="G48" s="2">
        <v>5000000</v>
      </c>
      <c r="H48" s="2">
        <v>4710013329.9499998</v>
      </c>
      <c r="I48" s="17">
        <f t="shared" si="3"/>
        <v>100</v>
      </c>
    </row>
    <row r="49" spans="1:39">
      <c r="B49" s="1">
        <v>44007</v>
      </c>
      <c r="C49" s="1">
        <v>44652</v>
      </c>
      <c r="D49" s="2">
        <v>1000000</v>
      </c>
      <c r="E49">
        <v>3.4491999999999998</v>
      </c>
      <c r="F49">
        <v>3.4491999999999998</v>
      </c>
      <c r="G49" s="2">
        <v>999998</v>
      </c>
      <c r="H49" s="2">
        <v>942127672.72000003</v>
      </c>
      <c r="I49" s="17">
        <f t="shared" si="3"/>
        <v>99.999800000000008</v>
      </c>
    </row>
    <row r="50" spans="1:39">
      <c r="B50" s="1"/>
      <c r="C50" s="1"/>
      <c r="D50" s="2"/>
      <c r="G50" s="2"/>
      <c r="H50" s="2"/>
      <c r="I50" s="17"/>
    </row>
    <row r="51" spans="1:39">
      <c r="B51" s="5"/>
      <c r="C51" s="5"/>
      <c r="D51" s="6">
        <f>SUM(D52:D60)</f>
        <v>23600000</v>
      </c>
      <c r="E51" s="15">
        <f>+(E52*H52+E53*H53+E54*H54+E55*H55+E56*H56+E57*H57+E58*H58+E59*H59+E60*H60)/H51</f>
        <v>5.2189425058552423</v>
      </c>
      <c r="F51" s="15">
        <f>+(F52*H52+F53*H53+F54*H54+F55*H55+F56*H56+F57*H57+F58*H58+F59*H59+F60*H60)/H51</f>
        <v>5.2285922935605145</v>
      </c>
      <c r="G51" s="6">
        <f t="shared" ref="G51:H51" si="9">SUM(G52:G60)</f>
        <v>21099991</v>
      </c>
      <c r="H51" s="6">
        <f t="shared" si="9"/>
        <v>17631145687.189999</v>
      </c>
      <c r="I51" s="19">
        <f t="shared" si="3"/>
        <v>89.406741525423726</v>
      </c>
      <c r="M51" s="3"/>
    </row>
    <row r="52" spans="1:39">
      <c r="B52" s="1">
        <v>43979</v>
      </c>
      <c r="C52" s="1">
        <v>45292</v>
      </c>
      <c r="D52" s="2">
        <v>800000</v>
      </c>
      <c r="E52">
        <v>5.43</v>
      </c>
      <c r="F52">
        <v>5.43</v>
      </c>
      <c r="G52" s="2">
        <v>799997</v>
      </c>
      <c r="H52" s="2">
        <v>662328334.63</v>
      </c>
      <c r="I52" s="17">
        <f t="shared" si="3"/>
        <v>99.999625000000009</v>
      </c>
    </row>
    <row r="53" spans="1:39">
      <c r="B53" s="1">
        <v>43986</v>
      </c>
      <c r="C53" s="1">
        <v>45292</v>
      </c>
      <c r="D53" s="2">
        <v>4500000</v>
      </c>
      <c r="E53">
        <v>5.1341000000000001</v>
      </c>
      <c r="F53">
        <v>5.1437999999999997</v>
      </c>
      <c r="G53" s="2">
        <v>4000000</v>
      </c>
      <c r="H53" s="2">
        <v>3347711637.3699999</v>
      </c>
      <c r="I53" s="17">
        <f t="shared" si="3"/>
        <v>88.888888888888886</v>
      </c>
    </row>
    <row r="54" spans="1:39">
      <c r="B54" s="1">
        <v>43986</v>
      </c>
      <c r="C54" s="1">
        <v>45292</v>
      </c>
      <c r="D54" s="2">
        <v>900000</v>
      </c>
      <c r="E54">
        <v>5.1341000000000001</v>
      </c>
      <c r="F54">
        <v>5.1341000000000001</v>
      </c>
      <c r="G54">
        <v>0</v>
      </c>
      <c r="H54" s="2">
        <v>0</v>
      </c>
      <c r="I54" s="17">
        <f t="shared" si="3"/>
        <v>0</v>
      </c>
    </row>
    <row r="55" spans="1:39">
      <c r="B55" s="1">
        <v>43992</v>
      </c>
      <c r="C55" s="1">
        <v>45292</v>
      </c>
      <c r="D55" s="2">
        <v>5500000</v>
      </c>
      <c r="E55">
        <v>5.2217000000000002</v>
      </c>
      <c r="F55">
        <v>5.2320000000000002</v>
      </c>
      <c r="G55" s="2">
        <v>5500000</v>
      </c>
      <c r="H55" s="2">
        <v>4593202890.6199999</v>
      </c>
      <c r="I55" s="17">
        <f t="shared" si="3"/>
        <v>100</v>
      </c>
    </row>
    <row r="56" spans="1:39">
      <c r="B56" s="1">
        <v>43992</v>
      </c>
      <c r="C56" s="1">
        <v>45292</v>
      </c>
      <c r="D56" s="2">
        <v>1100000</v>
      </c>
      <c r="E56">
        <v>5.2217000000000002</v>
      </c>
      <c r="F56">
        <v>5.2217000000000002</v>
      </c>
      <c r="G56" s="2">
        <v>1099998</v>
      </c>
      <c r="H56" s="2">
        <v>918827151.23000002</v>
      </c>
      <c r="I56" s="17">
        <f t="shared" si="3"/>
        <v>99.999818181818185</v>
      </c>
    </row>
    <row r="57" spans="1:39">
      <c r="B57" s="1">
        <v>44000</v>
      </c>
      <c r="C57" s="1">
        <v>45292</v>
      </c>
      <c r="D57" s="2">
        <v>5500000</v>
      </c>
      <c r="E57">
        <v>5.1977000000000002</v>
      </c>
      <c r="F57">
        <v>5.2119999999999997</v>
      </c>
      <c r="G57" s="2">
        <v>5500000</v>
      </c>
      <c r="H57" s="2">
        <v>4601548519.7600002</v>
      </c>
      <c r="I57" s="17">
        <f t="shared" si="3"/>
        <v>100</v>
      </c>
    </row>
    <row r="58" spans="1:39">
      <c r="B58" s="1">
        <v>44000</v>
      </c>
      <c r="C58" s="1">
        <v>45292</v>
      </c>
      <c r="D58" s="2">
        <v>1100000</v>
      </c>
      <c r="E58">
        <v>5.1977000000000002</v>
      </c>
      <c r="F58">
        <v>5.1977000000000002</v>
      </c>
      <c r="G58">
        <v>0</v>
      </c>
      <c r="H58" s="2">
        <v>0</v>
      </c>
      <c r="I58" s="17">
        <f t="shared" si="3"/>
        <v>0</v>
      </c>
    </row>
    <row r="59" spans="1:39">
      <c r="B59" s="1">
        <v>44007</v>
      </c>
      <c r="C59" s="1">
        <v>45292</v>
      </c>
      <c r="D59" s="2">
        <v>3500000</v>
      </c>
      <c r="E59">
        <v>5.2835999999999999</v>
      </c>
      <c r="F59">
        <v>5.2919999999999998</v>
      </c>
      <c r="G59" s="2">
        <v>3500000</v>
      </c>
      <c r="H59" s="2">
        <v>2922842427.8200002</v>
      </c>
      <c r="I59" s="17">
        <f t="shared" si="3"/>
        <v>100</v>
      </c>
    </row>
    <row r="60" spans="1:39" s="4" customFormat="1">
      <c r="A60"/>
      <c r="B60" s="1">
        <v>44007</v>
      </c>
      <c r="C60" s="1">
        <v>45292</v>
      </c>
      <c r="D60" s="2">
        <v>700000</v>
      </c>
      <c r="E60">
        <v>5.2835999999999999</v>
      </c>
      <c r="F60">
        <v>5.2835999999999999</v>
      </c>
      <c r="G60" s="2">
        <v>699996</v>
      </c>
      <c r="H60" s="2">
        <v>584684725.75999999</v>
      </c>
      <c r="I60" s="17">
        <f t="shared" si="3"/>
        <v>99.999428571428567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</row>
    <row r="61" spans="1:39" s="4" customFormat="1">
      <c r="A61"/>
      <c r="B61" s="1"/>
      <c r="C61" s="1"/>
      <c r="D61" s="2"/>
      <c r="E61"/>
      <c r="F61"/>
      <c r="G61" s="2"/>
      <c r="H61" s="2"/>
      <c r="I61" s="17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</row>
    <row r="62" spans="1:39" s="4" customFormat="1">
      <c r="A62"/>
      <c r="B62" s="12" t="s">
        <v>11</v>
      </c>
      <c r="C62" s="12"/>
      <c r="D62" s="14">
        <f>+D63+D69+D75+D80</f>
        <v>7130000</v>
      </c>
      <c r="E62" s="12"/>
      <c r="F62" s="12"/>
      <c r="G62" s="14">
        <f t="shared" ref="G62:H62" si="10">+G63+G69+G75+G80</f>
        <v>3434542</v>
      </c>
      <c r="H62" s="14">
        <f t="shared" si="10"/>
        <v>13431627348.389999</v>
      </c>
      <c r="I62" s="18">
        <f t="shared" si="3"/>
        <v>48.17029453015428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</row>
    <row r="63" spans="1:39" s="4" customFormat="1">
      <c r="A63"/>
      <c r="B63" s="5"/>
      <c r="C63" s="5"/>
      <c r="D63" s="6">
        <f>SUM(D64:D67)</f>
        <v>3544957</v>
      </c>
      <c r="E63" s="15">
        <f>+(E64*H64+E65*H65+E66*H66+E67*H67)/H63</f>
        <v>2.2380716755272467</v>
      </c>
      <c r="F63" s="15">
        <f>+(F64*H64+F65*H65+F66*H66+F67*H67)/H63</f>
        <v>2.2380716755272467</v>
      </c>
      <c r="G63" s="6">
        <f t="shared" ref="G63:H63" si="11">SUM(G64:G67)</f>
        <v>2947949</v>
      </c>
      <c r="H63" s="6">
        <f t="shared" si="11"/>
        <v>11414787309.799999</v>
      </c>
      <c r="I63" s="19">
        <f t="shared" si="3"/>
        <v>83.158949459753671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</row>
    <row r="64" spans="1:39">
      <c r="B64" s="1">
        <v>43991</v>
      </c>
      <c r="C64" s="1">
        <v>45792</v>
      </c>
      <c r="D64" s="2">
        <v>1000000</v>
      </c>
      <c r="E64">
        <v>2.1589</v>
      </c>
      <c r="F64">
        <v>2.1589</v>
      </c>
      <c r="G64" s="2">
        <v>925000</v>
      </c>
      <c r="H64" s="2">
        <v>3590303871.6700001</v>
      </c>
      <c r="I64" s="17">
        <f t="shared" si="3"/>
        <v>92.5</v>
      </c>
    </row>
    <row r="65" spans="2:13">
      <c r="B65" s="1">
        <v>43991</v>
      </c>
      <c r="C65" s="1">
        <v>45792</v>
      </c>
      <c r="D65" s="2">
        <v>185000</v>
      </c>
      <c r="E65">
        <v>2.1589</v>
      </c>
      <c r="F65">
        <v>2.1589</v>
      </c>
      <c r="G65">
        <v>0</v>
      </c>
      <c r="H65" s="2">
        <v>0</v>
      </c>
      <c r="I65" s="17">
        <f t="shared" si="3"/>
        <v>0</v>
      </c>
    </row>
    <row r="66" spans="2:13">
      <c r="B66" s="1">
        <v>44005</v>
      </c>
      <c r="C66" s="1">
        <v>45792</v>
      </c>
      <c r="D66" s="2">
        <v>2000000</v>
      </c>
      <c r="E66">
        <v>2.2744</v>
      </c>
      <c r="F66">
        <v>2.2744</v>
      </c>
      <c r="G66" s="2">
        <v>1663000</v>
      </c>
      <c r="H66" s="2">
        <v>6432251113.4799995</v>
      </c>
      <c r="I66" s="17">
        <f t="shared" si="3"/>
        <v>83.15</v>
      </c>
    </row>
    <row r="67" spans="2:13">
      <c r="B67" s="1">
        <v>44005</v>
      </c>
      <c r="C67" s="1">
        <v>45792</v>
      </c>
      <c r="D67" s="2">
        <v>359957</v>
      </c>
      <c r="E67">
        <v>2.2744</v>
      </c>
      <c r="F67">
        <v>2.2744</v>
      </c>
      <c r="G67" s="2">
        <v>359949</v>
      </c>
      <c r="H67" s="2">
        <v>1392232324.6500001</v>
      </c>
      <c r="I67" s="17">
        <f t="shared" si="3"/>
        <v>99.997777512313974</v>
      </c>
    </row>
    <row r="68" spans="2:13">
      <c r="B68" s="1"/>
      <c r="C68" s="1"/>
      <c r="D68" s="2"/>
      <c r="G68" s="2"/>
      <c r="H68" s="2"/>
      <c r="I68" s="17"/>
    </row>
    <row r="69" spans="2:13">
      <c r="B69" s="5"/>
      <c r="C69" s="5"/>
      <c r="D69" s="6">
        <f>SUM(D70:D73)</f>
        <v>3055043</v>
      </c>
      <c r="E69" s="15">
        <f>+(E70*H70+E71*H71+E72*H72+E73*H73)/H69</f>
        <v>3.3911152946585381</v>
      </c>
      <c r="F69" s="15">
        <f>+(F70*H70+F71*H71+F72*H72+F73*H73)/H69</f>
        <v>3.3911152946585381</v>
      </c>
      <c r="G69" s="6">
        <f t="shared" ref="G69:H69" si="12">SUM(G70:G73)</f>
        <v>302263</v>
      </c>
      <c r="H69" s="6">
        <f t="shared" si="12"/>
        <v>1232926965.76</v>
      </c>
      <c r="I69" s="19">
        <f t="shared" si="3"/>
        <v>9.8939032936688616</v>
      </c>
    </row>
    <row r="70" spans="2:13">
      <c r="B70" s="1">
        <v>43991</v>
      </c>
      <c r="C70" s="1">
        <v>47710</v>
      </c>
      <c r="D70" s="2">
        <v>1000000</v>
      </c>
      <c r="E70">
        <v>3.4089999999999998</v>
      </c>
      <c r="F70">
        <v>3.4089999999999998</v>
      </c>
      <c r="G70" s="2">
        <v>75000</v>
      </c>
      <c r="H70" s="2">
        <v>305091405</v>
      </c>
      <c r="I70" s="17">
        <f t="shared" ref="I70:I106" si="13">+(G70/D70)*100</f>
        <v>7.5</v>
      </c>
    </row>
    <row r="71" spans="2:13">
      <c r="B71" s="1">
        <v>43991</v>
      </c>
      <c r="C71" s="1">
        <v>47710</v>
      </c>
      <c r="D71" s="2">
        <v>15000</v>
      </c>
      <c r="E71">
        <v>3.4089999999999998</v>
      </c>
      <c r="F71">
        <v>3.4089999999999998</v>
      </c>
      <c r="G71" s="2">
        <v>2228</v>
      </c>
      <c r="H71" s="2">
        <v>9063248.6699999999</v>
      </c>
      <c r="I71" s="17">
        <f t="shared" si="13"/>
        <v>14.853333333333332</v>
      </c>
    </row>
    <row r="72" spans="2:13">
      <c r="B72" s="1">
        <v>44005</v>
      </c>
      <c r="C72" s="1">
        <v>47710</v>
      </c>
      <c r="D72" s="2">
        <v>2000000</v>
      </c>
      <c r="E72">
        <v>3.3849999999999998</v>
      </c>
      <c r="F72">
        <v>3.3849999999999998</v>
      </c>
      <c r="G72" s="2">
        <v>185000</v>
      </c>
      <c r="H72" s="2">
        <v>755317518.39999998</v>
      </c>
      <c r="I72" s="17">
        <f t="shared" si="13"/>
        <v>9.25</v>
      </c>
    </row>
    <row r="73" spans="2:13">
      <c r="B73" s="1">
        <v>44005</v>
      </c>
      <c r="C73" s="1">
        <v>47710</v>
      </c>
      <c r="D73" s="2">
        <v>40043</v>
      </c>
      <c r="E73">
        <v>3.3849999999999998</v>
      </c>
      <c r="F73">
        <v>3.3849999999999998</v>
      </c>
      <c r="G73" s="2">
        <v>40035</v>
      </c>
      <c r="H73" s="2">
        <v>163454793.69</v>
      </c>
      <c r="I73" s="17">
        <f t="shared" si="13"/>
        <v>99.980021476912313</v>
      </c>
    </row>
    <row r="74" spans="2:13">
      <c r="B74" s="1"/>
      <c r="C74" s="1"/>
      <c r="D74" s="2"/>
      <c r="G74" s="2"/>
      <c r="H74" s="2"/>
      <c r="I74" s="17"/>
    </row>
    <row r="75" spans="2:13">
      <c r="B75" s="5"/>
      <c r="C75" s="5"/>
      <c r="D75" s="6">
        <f>SUM(D76:D78)</f>
        <v>273900</v>
      </c>
      <c r="E75" s="15">
        <f>+(E76*H76+E77*H77+E78*H78)/H75</f>
        <v>4.0565766815144526</v>
      </c>
      <c r="F75" s="15">
        <f>+(F76*H76+F77*H77+F78*H78)/H75</f>
        <v>4.0565766815144526</v>
      </c>
      <c r="G75" s="6">
        <f t="shared" ref="G75:H75" si="14">SUM(G76:G78)</f>
        <v>148879</v>
      </c>
      <c r="H75" s="6">
        <f t="shared" si="14"/>
        <v>627587772.01999998</v>
      </c>
      <c r="I75" s="19">
        <f t="shared" si="13"/>
        <v>54.355239138371672</v>
      </c>
    </row>
    <row r="76" spans="2:13">
      <c r="B76" s="1">
        <v>43991</v>
      </c>
      <c r="C76" s="1">
        <v>51363</v>
      </c>
      <c r="D76" s="2">
        <v>150000</v>
      </c>
      <c r="E76">
        <v>4.0490000000000004</v>
      </c>
      <c r="F76">
        <v>4.0490000000000004</v>
      </c>
      <c r="G76" s="2">
        <v>119500</v>
      </c>
      <c r="H76" s="2">
        <v>504131476.54000002</v>
      </c>
      <c r="I76" s="17">
        <f t="shared" si="13"/>
        <v>79.666666666666657</v>
      </c>
    </row>
    <row r="77" spans="2:13">
      <c r="B77" s="1">
        <v>43991</v>
      </c>
      <c r="C77" s="1">
        <v>51363</v>
      </c>
      <c r="D77" s="2">
        <v>23900</v>
      </c>
      <c r="E77">
        <v>4.0490000000000004</v>
      </c>
      <c r="F77">
        <v>4.0490000000000004</v>
      </c>
      <c r="G77" s="2">
        <v>17879</v>
      </c>
      <c r="H77" s="2">
        <v>75425662.439999998</v>
      </c>
      <c r="I77" s="17">
        <f t="shared" si="13"/>
        <v>74.807531380753133</v>
      </c>
      <c r="M77" s="3"/>
    </row>
    <row r="78" spans="2:13">
      <c r="B78" s="1">
        <v>44005</v>
      </c>
      <c r="C78" s="1">
        <v>51363</v>
      </c>
      <c r="D78" s="2">
        <v>100000</v>
      </c>
      <c r="E78">
        <v>4.1479999999999997</v>
      </c>
      <c r="F78">
        <v>4.1479999999999997</v>
      </c>
      <c r="G78" s="2">
        <v>11500</v>
      </c>
      <c r="H78" s="2">
        <v>48030633.039999999</v>
      </c>
      <c r="I78" s="17">
        <f t="shared" si="13"/>
        <v>11.5</v>
      </c>
    </row>
    <row r="79" spans="2:13">
      <c r="B79" s="1"/>
      <c r="C79" s="1"/>
      <c r="D79" s="2"/>
      <c r="G79" s="2"/>
      <c r="H79" s="2"/>
      <c r="I79" s="17"/>
    </row>
    <row r="80" spans="2:13">
      <c r="B80" s="5"/>
      <c r="C80" s="5"/>
      <c r="D80" s="6">
        <f>SUM(D81:D83)</f>
        <v>256100</v>
      </c>
      <c r="E80" s="15">
        <f>+(E81*H81+E82*H82+E83*H83)/H80</f>
        <v>4.1508830539905226</v>
      </c>
      <c r="F80" s="15">
        <f>+(F81*H81+F82*H82+F83*H83)/H80</f>
        <v>4.1508830539905226</v>
      </c>
      <c r="G80" s="6">
        <f t="shared" ref="G80:H80" si="15">SUM(G81:G83)</f>
        <v>35451</v>
      </c>
      <c r="H80" s="6">
        <f t="shared" si="15"/>
        <v>156325300.81</v>
      </c>
      <c r="I80" s="19">
        <f t="shared" si="13"/>
        <v>13.842639593908629</v>
      </c>
    </row>
    <row r="81" spans="1:39">
      <c r="B81" s="1">
        <v>43991</v>
      </c>
      <c r="C81" s="1">
        <v>56749</v>
      </c>
      <c r="D81" s="2">
        <v>150000</v>
      </c>
      <c r="E81">
        <v>4.13</v>
      </c>
      <c r="F81">
        <v>4.13</v>
      </c>
      <c r="G81" s="2">
        <v>30500</v>
      </c>
      <c r="H81" s="2">
        <v>134936108.22</v>
      </c>
      <c r="I81" s="17">
        <f t="shared" si="13"/>
        <v>20.333333333333332</v>
      </c>
    </row>
    <row r="82" spans="1:39">
      <c r="B82" s="1">
        <v>43991</v>
      </c>
      <c r="C82" s="1">
        <v>56749</v>
      </c>
      <c r="D82" s="2">
        <v>6100</v>
      </c>
      <c r="E82">
        <v>4.13</v>
      </c>
      <c r="F82">
        <v>4.13</v>
      </c>
      <c r="G82">
        <v>951</v>
      </c>
      <c r="H82" s="2">
        <v>4207352.08</v>
      </c>
      <c r="I82" s="17">
        <f t="shared" si="13"/>
        <v>15.590163934426229</v>
      </c>
    </row>
    <row r="83" spans="1:39" s="4" customFormat="1">
      <c r="A83"/>
      <c r="B83" s="1">
        <v>44005</v>
      </c>
      <c r="C83" s="1">
        <v>56749</v>
      </c>
      <c r="D83" s="2">
        <v>100000</v>
      </c>
      <c r="E83">
        <v>4.32</v>
      </c>
      <c r="F83">
        <v>4.32</v>
      </c>
      <c r="G83" s="2">
        <v>4000</v>
      </c>
      <c r="H83" s="2">
        <v>17181840.510000002</v>
      </c>
      <c r="I83" s="17">
        <f t="shared" si="13"/>
        <v>4</v>
      </c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</row>
    <row r="84" spans="1:39">
      <c r="B84" s="1"/>
      <c r="C84" s="1"/>
      <c r="D84" s="2"/>
      <c r="G84" s="2"/>
      <c r="H84" s="2"/>
      <c r="I84" s="17"/>
      <c r="M84" s="3"/>
    </row>
    <row r="85" spans="1:39">
      <c r="B85" s="12" t="s">
        <v>12</v>
      </c>
      <c r="C85" s="12"/>
      <c r="D85" s="14">
        <f>+D86+D95</f>
        <v>1020000</v>
      </c>
      <c r="E85" s="12"/>
      <c r="F85" s="12"/>
      <c r="G85" s="14">
        <f t="shared" ref="G85:H85" si="16">+G86+G95</f>
        <v>846076</v>
      </c>
      <c r="H85" s="14">
        <f t="shared" si="16"/>
        <v>1051680315.8199999</v>
      </c>
      <c r="I85" s="18">
        <f t="shared" si="13"/>
        <v>82.948627450980396</v>
      </c>
      <c r="M85" s="3"/>
    </row>
    <row r="86" spans="1:39">
      <c r="B86" s="5"/>
      <c r="C86" s="5"/>
      <c r="D86" s="6">
        <f>SUM(D87:D93)</f>
        <v>410000</v>
      </c>
      <c r="E86" s="15">
        <f>+(E87*H87+E88*H88+E89*H89+E90*H90+E91*H91+E92*H92+E93*H93)/H86</f>
        <v>6.4032355057358892</v>
      </c>
      <c r="F86" s="15">
        <f>+(F87*H87+F88*H88+F89*H89+F90*H90+F91*H91+F92*H92+F93*H93)/H86</f>
        <v>6.4077656847528672</v>
      </c>
      <c r="G86" s="6">
        <f t="shared" ref="G86:H86" si="17">SUM(G87:G93)</f>
        <v>297350</v>
      </c>
      <c r="H86" s="6">
        <f t="shared" si="17"/>
        <v>365095162.06</v>
      </c>
      <c r="I86" s="19">
        <f t="shared" si="13"/>
        <v>72.524390243902431</v>
      </c>
      <c r="M86" s="3"/>
    </row>
    <row r="87" spans="1:39">
      <c r="B87" s="1">
        <v>43986</v>
      </c>
      <c r="C87" s="1">
        <v>46388</v>
      </c>
      <c r="D87" s="2">
        <v>150000</v>
      </c>
      <c r="E87">
        <v>6.3625999999999996</v>
      </c>
      <c r="F87">
        <v>6.3650000000000002</v>
      </c>
      <c r="G87" s="2">
        <v>150000</v>
      </c>
      <c r="H87" s="2">
        <v>184290261.25999999</v>
      </c>
      <c r="I87" s="17">
        <f t="shared" si="13"/>
        <v>100</v>
      </c>
    </row>
    <row r="88" spans="1:39">
      <c r="B88" s="1">
        <v>43986</v>
      </c>
      <c r="C88" s="1">
        <v>46388</v>
      </c>
      <c r="D88" s="2">
        <v>30000</v>
      </c>
      <c r="E88">
        <v>6.3625999999999996</v>
      </c>
      <c r="F88">
        <v>6.3625999999999996</v>
      </c>
      <c r="G88">
        <v>0</v>
      </c>
      <c r="H88" s="2">
        <v>0</v>
      </c>
      <c r="I88" s="17">
        <f t="shared" si="13"/>
        <v>0</v>
      </c>
    </row>
    <row r="89" spans="1:39">
      <c r="B89" s="1">
        <v>43992</v>
      </c>
      <c r="C89" s="1">
        <v>46388</v>
      </c>
      <c r="D89" s="2">
        <v>50000</v>
      </c>
      <c r="E89">
        <v>6.3959999999999999</v>
      </c>
      <c r="F89">
        <v>6.3998999999999997</v>
      </c>
      <c r="G89" s="2">
        <v>22950</v>
      </c>
      <c r="H89" s="2">
        <v>28180265.07</v>
      </c>
      <c r="I89" s="17">
        <f t="shared" si="13"/>
        <v>45.9</v>
      </c>
    </row>
    <row r="90" spans="1:39">
      <c r="B90" s="1">
        <v>44000</v>
      </c>
      <c r="C90" s="1">
        <v>46388</v>
      </c>
      <c r="D90" s="2">
        <v>100000</v>
      </c>
      <c r="E90">
        <v>6.3644999999999996</v>
      </c>
      <c r="F90">
        <v>6.3758999999999997</v>
      </c>
      <c r="G90" s="2">
        <v>65000</v>
      </c>
      <c r="H90" s="2">
        <v>80027950.079999998</v>
      </c>
      <c r="I90" s="17">
        <f t="shared" si="13"/>
        <v>65</v>
      </c>
    </row>
    <row r="91" spans="1:39">
      <c r="B91" s="1">
        <v>44000</v>
      </c>
      <c r="C91" s="1">
        <v>46388</v>
      </c>
      <c r="D91" s="2">
        <v>20000</v>
      </c>
      <c r="E91">
        <v>6.3644999999999996</v>
      </c>
      <c r="F91">
        <v>6.3644999999999996</v>
      </c>
      <c r="G91">
        <v>0</v>
      </c>
      <c r="H91" s="2">
        <v>0</v>
      </c>
      <c r="I91" s="17">
        <f t="shared" si="13"/>
        <v>0</v>
      </c>
    </row>
    <row r="92" spans="1:39">
      <c r="B92" s="1">
        <v>44007</v>
      </c>
      <c r="C92" s="1">
        <v>46388</v>
      </c>
      <c r="D92" s="2">
        <v>50000</v>
      </c>
      <c r="E92">
        <v>6.5518999999999998</v>
      </c>
      <c r="F92">
        <v>6.5549999999999997</v>
      </c>
      <c r="G92" s="2">
        <v>50000</v>
      </c>
      <c r="H92" s="2">
        <v>61105855.049999997</v>
      </c>
      <c r="I92" s="17">
        <f t="shared" si="13"/>
        <v>100</v>
      </c>
      <c r="M92" s="3"/>
    </row>
    <row r="93" spans="1:39">
      <c r="B93" s="1">
        <v>44007</v>
      </c>
      <c r="C93" s="1">
        <v>46388</v>
      </c>
      <c r="D93" s="2">
        <v>10000</v>
      </c>
      <c r="E93">
        <v>6.5518999999999998</v>
      </c>
      <c r="F93">
        <v>6.5518999999999998</v>
      </c>
      <c r="G93" s="2">
        <v>9400</v>
      </c>
      <c r="H93" s="2">
        <v>11490830.6</v>
      </c>
      <c r="I93" s="17">
        <f t="shared" si="13"/>
        <v>94</v>
      </c>
    </row>
    <row r="94" spans="1:39">
      <c r="B94" s="1"/>
      <c r="C94" s="1"/>
      <c r="D94" s="2"/>
      <c r="G94" s="2"/>
      <c r="H94" s="2"/>
      <c r="I94" s="17"/>
    </row>
    <row r="95" spans="1:39">
      <c r="B95" s="5"/>
      <c r="C95" s="5"/>
      <c r="D95" s="6">
        <f>SUM(D96:D104)</f>
        <v>610000</v>
      </c>
      <c r="E95" s="15">
        <f>+(E96*H96+E97*H97+E98*H98+E99*H99+E100*H100+E101*H101+E102*H102+E103*H103+E104*H104)/H95</f>
        <v>7.0982051089174449</v>
      </c>
      <c r="F95" s="15">
        <f>+(F96*H96+F97*H97+F98*H98+F99*H99+F100*H100+F101*H101+F102*H102+F103*H103+F104*H104)/H95</f>
        <v>7.1055207605188508</v>
      </c>
      <c r="G95" s="6">
        <f t="shared" ref="G95:H95" si="18">SUM(G96:G104)</f>
        <v>548726</v>
      </c>
      <c r="H95" s="6">
        <f t="shared" si="18"/>
        <v>686585153.75999999</v>
      </c>
      <c r="I95" s="19">
        <f t="shared" si="13"/>
        <v>89.955081967213118</v>
      </c>
    </row>
    <row r="96" spans="1:39">
      <c r="B96" s="1">
        <v>43979</v>
      </c>
      <c r="C96" s="1">
        <v>47849</v>
      </c>
      <c r="D96" s="2">
        <v>10000</v>
      </c>
      <c r="E96">
        <v>7.3243</v>
      </c>
      <c r="F96">
        <v>7.3243</v>
      </c>
      <c r="G96" s="2">
        <v>9328</v>
      </c>
      <c r="H96" s="2">
        <v>11473303.630000001</v>
      </c>
      <c r="I96" s="17">
        <f t="shared" si="13"/>
        <v>93.28</v>
      </c>
      <c r="M96" s="3"/>
    </row>
    <row r="97" spans="2:13">
      <c r="B97" s="1">
        <v>43986</v>
      </c>
      <c r="C97" s="1">
        <v>47849</v>
      </c>
      <c r="D97" s="2">
        <v>150000</v>
      </c>
      <c r="E97">
        <v>7.0633999999999997</v>
      </c>
      <c r="F97">
        <v>7.069</v>
      </c>
      <c r="G97" s="2">
        <v>150000</v>
      </c>
      <c r="H97" s="2">
        <v>187837039.62</v>
      </c>
      <c r="I97" s="17">
        <f t="shared" si="13"/>
        <v>100</v>
      </c>
    </row>
    <row r="98" spans="2:13">
      <c r="B98" s="1">
        <v>43986</v>
      </c>
      <c r="C98" s="1">
        <v>47849</v>
      </c>
      <c r="D98" s="2">
        <v>30000</v>
      </c>
      <c r="E98">
        <v>7.0633999999999997</v>
      </c>
      <c r="F98">
        <v>7.0633999999999997</v>
      </c>
      <c r="G98">
        <v>0</v>
      </c>
      <c r="H98" s="2">
        <v>0</v>
      </c>
      <c r="I98" s="17">
        <f t="shared" si="13"/>
        <v>0</v>
      </c>
    </row>
    <row r="99" spans="2:13">
      <c r="B99" s="1">
        <v>43992</v>
      </c>
      <c r="C99" s="1">
        <v>47849</v>
      </c>
      <c r="D99" s="2">
        <v>150000</v>
      </c>
      <c r="E99">
        <v>7.0743999999999998</v>
      </c>
      <c r="F99">
        <v>7.08</v>
      </c>
      <c r="G99" s="2">
        <v>150000</v>
      </c>
      <c r="H99" s="2">
        <v>187906782.41</v>
      </c>
      <c r="I99" s="17">
        <f t="shared" si="13"/>
        <v>100</v>
      </c>
    </row>
    <row r="100" spans="2:13">
      <c r="B100" s="1">
        <v>43992</v>
      </c>
      <c r="C100" s="1">
        <v>47849</v>
      </c>
      <c r="D100" s="2">
        <v>30000</v>
      </c>
      <c r="E100">
        <v>7.0743999999999998</v>
      </c>
      <c r="F100">
        <v>7.0743999999999998</v>
      </c>
      <c r="G100" s="2">
        <v>29999</v>
      </c>
      <c r="H100" s="2">
        <v>37590514.799999997</v>
      </c>
      <c r="I100" s="17">
        <f t="shared" si="13"/>
        <v>99.99666666666667</v>
      </c>
    </row>
    <row r="101" spans="2:13">
      <c r="B101" s="1">
        <v>44000</v>
      </c>
      <c r="C101" s="1">
        <v>47849</v>
      </c>
      <c r="D101" s="2">
        <v>150000</v>
      </c>
      <c r="E101">
        <v>7.0856000000000003</v>
      </c>
      <c r="F101">
        <v>7.1</v>
      </c>
      <c r="G101" s="2">
        <v>150000</v>
      </c>
      <c r="H101" s="2">
        <v>188026898.81999999</v>
      </c>
      <c r="I101" s="17">
        <f t="shared" si="13"/>
        <v>100</v>
      </c>
    </row>
    <row r="102" spans="2:13">
      <c r="B102" s="1">
        <v>44000</v>
      </c>
      <c r="C102" s="1">
        <v>47849</v>
      </c>
      <c r="D102" s="2">
        <v>30000</v>
      </c>
      <c r="E102">
        <v>7.0856000000000003</v>
      </c>
      <c r="F102">
        <v>7.0856000000000003</v>
      </c>
      <c r="G102">
        <v>0</v>
      </c>
      <c r="H102" s="2">
        <v>0</v>
      </c>
      <c r="I102" s="17">
        <f t="shared" si="13"/>
        <v>0</v>
      </c>
    </row>
    <row r="103" spans="2:13">
      <c r="B103" s="1">
        <v>44007</v>
      </c>
      <c r="C103" s="1">
        <v>47849</v>
      </c>
      <c r="D103" s="2">
        <v>50000</v>
      </c>
      <c r="E103">
        <v>7.2565999999999997</v>
      </c>
      <c r="F103">
        <v>7.26</v>
      </c>
      <c r="G103" s="2">
        <v>50000</v>
      </c>
      <c r="H103" s="2">
        <v>62077950.950000003</v>
      </c>
      <c r="I103" s="17">
        <f t="shared" si="13"/>
        <v>100</v>
      </c>
    </row>
    <row r="104" spans="2:13">
      <c r="B104" s="1">
        <v>44007</v>
      </c>
      <c r="C104" s="1">
        <v>47849</v>
      </c>
      <c r="D104" s="2">
        <v>10000</v>
      </c>
      <c r="E104">
        <v>7.2565999999999997</v>
      </c>
      <c r="F104">
        <v>7.2565999999999997</v>
      </c>
      <c r="G104" s="2">
        <v>9399</v>
      </c>
      <c r="H104" s="2">
        <v>11672663.529999999</v>
      </c>
      <c r="I104" s="17">
        <f t="shared" si="13"/>
        <v>93.99</v>
      </c>
    </row>
    <row r="105" spans="2:13">
      <c r="B105" s="1"/>
      <c r="C105" s="1"/>
      <c r="D105" s="2"/>
      <c r="G105" s="2"/>
      <c r="H105" s="2"/>
      <c r="I105" s="17"/>
      <c r="M105" s="3"/>
    </row>
    <row r="106" spans="2:13">
      <c r="B106" s="12"/>
      <c r="C106" s="12"/>
      <c r="D106" s="14">
        <f>+D5+D26+D62+D85</f>
        <v>86750000</v>
      </c>
      <c r="E106" s="16"/>
      <c r="F106" s="16"/>
      <c r="G106" s="14">
        <f t="shared" ref="G106:H106" si="19">+G5+G26+G62+G85</f>
        <v>72672563</v>
      </c>
      <c r="H106" s="14">
        <f t="shared" si="19"/>
        <v>99391062368.590012</v>
      </c>
      <c r="I106" s="18">
        <f t="shared" si="13"/>
        <v>83.772406916426519</v>
      </c>
      <c r="M106" s="3"/>
    </row>
    <row r="107" spans="2:13">
      <c r="B107" s="1"/>
      <c r="C107" s="1"/>
      <c r="D107" s="2"/>
      <c r="G107" s="2"/>
      <c r="H107" s="2"/>
      <c r="M107" s="3"/>
    </row>
    <row r="108" spans="2:13">
      <c r="B108" s="1"/>
      <c r="C108" s="1"/>
      <c r="D108" s="2"/>
      <c r="G108" s="2"/>
      <c r="H108" s="2"/>
      <c r="M108" s="3"/>
    </row>
    <row r="109" spans="2:13">
      <c r="B109" s="1"/>
      <c r="C109" s="1"/>
      <c r="D109" s="2"/>
      <c r="G109" s="2"/>
      <c r="H109" s="2"/>
      <c r="M109" s="3"/>
    </row>
    <row r="110" spans="2:13">
      <c r="B110" s="1"/>
      <c r="C110" s="1"/>
      <c r="D110" s="2"/>
      <c r="G110" s="2"/>
      <c r="H110" s="2"/>
      <c r="M110" s="3"/>
    </row>
    <row r="111" spans="2:13">
      <c r="H111" s="2"/>
    </row>
    <row r="112" spans="2:13">
      <c r="H112" s="2"/>
      <c r="M112" s="3"/>
    </row>
    <row r="113" spans="8:8">
      <c r="H113" s="2"/>
    </row>
    <row r="114" spans="8:8">
      <c r="H114" s="2"/>
    </row>
    <row r="115" spans="8:8">
      <c r="H115" s="2"/>
    </row>
    <row r="116" spans="8:8">
      <c r="H116" s="2"/>
    </row>
    <row r="117" spans="8:8">
      <c r="H117" s="2"/>
    </row>
    <row r="118" spans="8:8">
      <c r="H118" s="2"/>
    </row>
    <row r="119" spans="8:8">
      <c r="H119" s="2"/>
    </row>
    <row r="120" spans="8:8">
      <c r="H120" s="2"/>
    </row>
    <row r="121" spans="8:8">
      <c r="H121" s="2"/>
    </row>
    <row r="122" spans="8:8">
      <c r="H122" s="2"/>
    </row>
    <row r="123" spans="8:8">
      <c r="H123" s="2"/>
    </row>
    <row r="124" spans="8:8">
      <c r="H124" s="2"/>
    </row>
    <row r="125" spans="8:8">
      <c r="H125" s="2"/>
    </row>
    <row r="126" spans="8:8">
      <c r="H126" s="2"/>
    </row>
  </sheetData>
  <sortState xmlns:xlrd2="http://schemas.microsoft.com/office/spreadsheetml/2017/richdata2" ref="B96:U104">
    <sortCondition ref="B96:B104"/>
  </sortState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0910-0F35-4890-9816-4233A48B33B0}">
  <dimension ref="B1:J114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7109375" style="83" bestFit="1" customWidth="1"/>
    <col min="5" max="5" width="14" style="82" bestFit="1" customWidth="1"/>
    <col min="6" max="6" width="12.28515625" style="82" bestFit="1" customWidth="1"/>
    <col min="7" max="7" width="14" style="82" bestFit="1" customWidth="1"/>
    <col min="8" max="8" width="13.85546875" style="82" bestFit="1" customWidth="1"/>
    <col min="9" max="9" width="17.85546875" style="82" bestFit="1" customWidth="1"/>
    <col min="10" max="10" width="18" style="82" bestFit="1" customWidth="1"/>
    <col min="11" max="16384" width="9.140625" style="82"/>
  </cols>
  <sheetData>
    <row r="1" spans="2:10">
      <c r="B1" s="81" t="s">
        <v>64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87" t="s">
        <v>9</v>
      </c>
      <c r="C5" s="192" t="s">
        <v>30</v>
      </c>
      <c r="D5" s="201" t="s">
        <v>30</v>
      </c>
      <c r="E5" s="188">
        <v>8750000</v>
      </c>
      <c r="F5" s="189" t="s">
        <v>30</v>
      </c>
      <c r="G5" s="189" t="s">
        <v>30</v>
      </c>
      <c r="H5" s="188">
        <v>7884490</v>
      </c>
      <c r="I5" s="188">
        <v>114095321144.62</v>
      </c>
      <c r="J5" s="189">
        <v>90.108457142857148</v>
      </c>
    </row>
    <row r="6" spans="2:10">
      <c r="B6" s="193" t="s">
        <v>30</v>
      </c>
      <c r="C6" s="194" t="s">
        <v>30</v>
      </c>
      <c r="D6" s="193">
        <v>46447</v>
      </c>
      <c r="E6" s="190">
        <v>2500000</v>
      </c>
      <c r="F6" s="191">
        <v>0.10331424161514706</v>
      </c>
      <c r="G6" s="191">
        <v>0.10331424161514706</v>
      </c>
      <c r="H6" s="190">
        <v>2286681</v>
      </c>
      <c r="I6" s="190">
        <v>33266026880.790001</v>
      </c>
      <c r="J6" s="215">
        <v>91.467240000000004</v>
      </c>
    </row>
    <row r="7" spans="2:10">
      <c r="B7" s="161">
        <v>45356</v>
      </c>
      <c r="C7" s="195">
        <v>45357</v>
      </c>
      <c r="D7" s="161">
        <v>46447</v>
      </c>
      <c r="E7" s="125">
        <v>625000</v>
      </c>
      <c r="F7" s="126">
        <v>0.10440000000000002</v>
      </c>
      <c r="G7" s="126">
        <v>0.10440000000000002</v>
      </c>
      <c r="H7" s="125">
        <v>605505</v>
      </c>
      <c r="I7" s="125">
        <v>8781296012.6499996</v>
      </c>
      <c r="J7" s="126">
        <v>96.880799999999994</v>
      </c>
    </row>
    <row r="8" spans="2:10">
      <c r="B8" s="161">
        <v>45363</v>
      </c>
      <c r="C8" s="195">
        <v>45364</v>
      </c>
      <c r="D8" s="161">
        <v>46447</v>
      </c>
      <c r="E8" s="125">
        <v>625000</v>
      </c>
      <c r="F8" s="126">
        <v>0.10349999999999998</v>
      </c>
      <c r="G8" s="126">
        <v>0.10349999999999998</v>
      </c>
      <c r="H8" s="125">
        <v>553362</v>
      </c>
      <c r="I8" s="125">
        <v>8042324346.2700005</v>
      </c>
      <c r="J8" s="126">
        <v>88.53792</v>
      </c>
    </row>
    <row r="9" spans="2:10">
      <c r="B9" s="161">
        <v>45370</v>
      </c>
      <c r="C9" s="195">
        <v>45371</v>
      </c>
      <c r="D9" s="161">
        <v>46447</v>
      </c>
      <c r="E9" s="125">
        <v>625000</v>
      </c>
      <c r="F9" s="126">
        <v>0.10250000000000001</v>
      </c>
      <c r="G9" s="126">
        <v>0.10250000000000001</v>
      </c>
      <c r="H9" s="125">
        <v>588845</v>
      </c>
      <c r="I9" s="125">
        <v>8576417566.4200001</v>
      </c>
      <c r="J9" s="126">
        <v>94.215199999999996</v>
      </c>
    </row>
    <row r="10" spans="2:10">
      <c r="B10" s="161">
        <v>45377</v>
      </c>
      <c r="C10" s="195">
        <v>45378</v>
      </c>
      <c r="D10" s="162">
        <v>46447</v>
      </c>
      <c r="E10" s="125">
        <v>625000</v>
      </c>
      <c r="F10" s="126">
        <v>0.10279999999999999</v>
      </c>
      <c r="G10" s="126">
        <v>0.10279999999999999</v>
      </c>
      <c r="H10" s="125">
        <v>538969</v>
      </c>
      <c r="I10" s="125">
        <v>7865988955.4500008</v>
      </c>
      <c r="J10" s="126">
        <v>86.235039999999998</v>
      </c>
    </row>
    <row r="11" spans="2:10">
      <c r="B11" s="161" t="s">
        <v>30</v>
      </c>
      <c r="C11" s="163" t="s">
        <v>30</v>
      </c>
      <c r="D11" s="161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 t="s">
        <v>30</v>
      </c>
    </row>
    <row r="12" spans="2:10">
      <c r="B12" s="193" t="s">
        <v>30</v>
      </c>
      <c r="C12" s="194" t="s">
        <v>30</v>
      </c>
      <c r="D12" s="193">
        <v>47543</v>
      </c>
      <c r="E12" s="190">
        <v>6250000</v>
      </c>
      <c r="F12" s="191">
        <v>0.180570072261385</v>
      </c>
      <c r="G12" s="191">
        <v>0.180570072261385</v>
      </c>
      <c r="H12" s="190">
        <v>5597809</v>
      </c>
      <c r="I12" s="190">
        <v>80829294263.830002</v>
      </c>
      <c r="J12" s="215">
        <v>89.564943999999997</v>
      </c>
    </row>
    <row r="13" spans="2:10">
      <c r="B13" s="161">
        <v>45356</v>
      </c>
      <c r="C13" s="195">
        <v>45357</v>
      </c>
      <c r="D13" s="161">
        <v>47543</v>
      </c>
      <c r="E13" s="125">
        <v>1562500</v>
      </c>
      <c r="F13" s="126">
        <v>0.18149999999999999</v>
      </c>
      <c r="G13" s="126">
        <v>0.18149999999999999</v>
      </c>
      <c r="H13" s="125">
        <v>1449505</v>
      </c>
      <c r="I13" s="125">
        <v>20860185250.84</v>
      </c>
      <c r="J13" s="126">
        <v>92.768320000000003</v>
      </c>
    </row>
    <row r="14" spans="2:10">
      <c r="B14" s="161">
        <v>45363</v>
      </c>
      <c r="C14" s="195">
        <v>45364</v>
      </c>
      <c r="D14" s="161">
        <v>47543</v>
      </c>
      <c r="E14" s="125">
        <v>1562500</v>
      </c>
      <c r="F14" s="126">
        <v>0.18140000000000003</v>
      </c>
      <c r="G14" s="126">
        <v>0.18140000000000003</v>
      </c>
      <c r="H14" s="125">
        <v>1347410</v>
      </c>
      <c r="I14" s="125">
        <v>19432331337.43</v>
      </c>
      <c r="J14" s="126">
        <v>86.23424</v>
      </c>
    </row>
    <row r="15" spans="2:10">
      <c r="B15" s="161">
        <v>45370</v>
      </c>
      <c r="C15" s="195">
        <v>45371</v>
      </c>
      <c r="D15" s="161">
        <v>47543</v>
      </c>
      <c r="E15" s="125">
        <v>1250000</v>
      </c>
      <c r="F15" s="126">
        <v>0.18050000000000002</v>
      </c>
      <c r="G15" s="126">
        <v>0.18050000000000002</v>
      </c>
      <c r="H15" s="125">
        <v>1065073</v>
      </c>
      <c r="I15" s="125">
        <v>15394168429.939999</v>
      </c>
      <c r="J15" s="126">
        <v>85.205839999999995</v>
      </c>
    </row>
    <row r="16" spans="2:10">
      <c r="B16" s="161">
        <v>45377</v>
      </c>
      <c r="C16" s="195">
        <v>45378</v>
      </c>
      <c r="D16" s="162">
        <v>47543</v>
      </c>
      <c r="E16" s="125">
        <v>1875000</v>
      </c>
      <c r="F16" s="126">
        <v>0.1792</v>
      </c>
      <c r="G16" s="126">
        <v>0.1792</v>
      </c>
      <c r="H16" s="125">
        <v>1735821</v>
      </c>
      <c r="I16" s="125">
        <v>25142609245.619999</v>
      </c>
      <c r="J16" s="126">
        <v>92.577120000000008</v>
      </c>
    </row>
    <row r="17" spans="2:10">
      <c r="B17" s="161" t="s">
        <v>30</v>
      </c>
      <c r="C17" s="163" t="s">
        <v>30</v>
      </c>
      <c r="D17" s="161" t="s">
        <v>30</v>
      </c>
      <c r="E17" s="125" t="s">
        <v>30</v>
      </c>
      <c r="F17" s="126" t="s">
        <v>30</v>
      </c>
      <c r="G17" s="126" t="s">
        <v>30</v>
      </c>
      <c r="H17" s="125" t="s">
        <v>30</v>
      </c>
      <c r="I17" s="125" t="s">
        <v>30</v>
      </c>
      <c r="J17" s="126" t="s">
        <v>30</v>
      </c>
    </row>
    <row r="18" spans="2:10">
      <c r="B18" s="187" t="s">
        <v>10</v>
      </c>
      <c r="C18" s="192" t="s">
        <v>30</v>
      </c>
      <c r="D18" s="201" t="s">
        <v>30</v>
      </c>
      <c r="E18" s="188">
        <v>59375000</v>
      </c>
      <c r="F18" s="189" t="s">
        <v>30</v>
      </c>
      <c r="G18" s="189" t="s">
        <v>30</v>
      </c>
      <c r="H18" s="188">
        <v>49647755</v>
      </c>
      <c r="I18" s="188">
        <v>35917580240.150002</v>
      </c>
      <c r="J18" s="189">
        <v>83.617271578947367</v>
      </c>
    </row>
    <row r="19" spans="2:10">
      <c r="B19" s="193" t="s">
        <v>30</v>
      </c>
      <c r="C19" s="194" t="s">
        <v>30</v>
      </c>
      <c r="D19" s="193">
        <v>45566</v>
      </c>
      <c r="E19" s="190">
        <v>3750000</v>
      </c>
      <c r="F19" s="191">
        <v>9.9615751925146316</v>
      </c>
      <c r="G19" s="191">
        <v>9.9656246814305653</v>
      </c>
      <c r="H19" s="190">
        <v>3107295</v>
      </c>
      <c r="I19" s="190">
        <v>2946918213.2200003</v>
      </c>
      <c r="J19" s="215">
        <v>82.861199999999997</v>
      </c>
    </row>
    <row r="20" spans="2:10">
      <c r="B20" s="161">
        <v>45358</v>
      </c>
      <c r="C20" s="195">
        <v>45359</v>
      </c>
      <c r="D20" s="161">
        <v>45566</v>
      </c>
      <c r="E20" s="125">
        <v>2000000</v>
      </c>
      <c r="F20" s="126">
        <v>9.9774999999999991</v>
      </c>
      <c r="G20" s="126">
        <v>9.9838000000000005</v>
      </c>
      <c r="H20" s="125">
        <v>2000000</v>
      </c>
      <c r="I20" s="125">
        <v>1894208355.6500001</v>
      </c>
      <c r="J20" s="126">
        <v>100</v>
      </c>
    </row>
    <row r="21" spans="2:10">
      <c r="B21" s="161">
        <v>45358</v>
      </c>
      <c r="C21" s="195">
        <v>45362</v>
      </c>
      <c r="D21" s="161">
        <v>45566</v>
      </c>
      <c r="E21" s="125">
        <v>500000</v>
      </c>
      <c r="F21" s="126">
        <v>9.9774999999999991</v>
      </c>
      <c r="G21" s="126">
        <v>9.9774999999999991</v>
      </c>
      <c r="H21" s="125">
        <v>68318</v>
      </c>
      <c r="I21" s="125">
        <v>64728695.030000001</v>
      </c>
      <c r="J21" s="126">
        <v>13.663600000000001</v>
      </c>
    </row>
    <row r="22" spans="2:10">
      <c r="B22" s="161">
        <v>45372</v>
      </c>
      <c r="C22" s="195">
        <v>45373</v>
      </c>
      <c r="D22" s="161">
        <v>45566</v>
      </c>
      <c r="E22" s="125">
        <v>1000000</v>
      </c>
      <c r="F22" s="126">
        <v>9.93</v>
      </c>
      <c r="G22" s="126">
        <v>9.93</v>
      </c>
      <c r="H22" s="125">
        <v>1000000</v>
      </c>
      <c r="I22" s="125">
        <v>950903856</v>
      </c>
      <c r="J22" s="126">
        <v>100</v>
      </c>
    </row>
    <row r="23" spans="2:10">
      <c r="B23" s="161">
        <v>45372</v>
      </c>
      <c r="C23" s="195">
        <v>45376</v>
      </c>
      <c r="D23" s="162">
        <v>45566</v>
      </c>
      <c r="E23" s="125">
        <v>250000</v>
      </c>
      <c r="F23" s="126">
        <v>9.93</v>
      </c>
      <c r="G23" s="126">
        <v>9.93</v>
      </c>
      <c r="H23" s="125">
        <v>38977</v>
      </c>
      <c r="I23" s="125">
        <v>37077306.539999999</v>
      </c>
      <c r="J23" s="126">
        <v>15.5908</v>
      </c>
    </row>
    <row r="24" spans="2:10">
      <c r="B24" s="161" t="s">
        <v>30</v>
      </c>
      <c r="C24" s="163" t="s">
        <v>30</v>
      </c>
      <c r="D24" s="161" t="s">
        <v>30</v>
      </c>
      <c r="E24" s="125" t="s">
        <v>30</v>
      </c>
      <c r="F24" s="126" t="s">
        <v>30</v>
      </c>
      <c r="G24" s="126" t="s">
        <v>30</v>
      </c>
      <c r="H24" s="125" t="s">
        <v>30</v>
      </c>
      <c r="I24" s="125" t="s">
        <v>30</v>
      </c>
      <c r="J24" s="126" t="s">
        <v>30</v>
      </c>
    </row>
    <row r="25" spans="2:10">
      <c r="B25" s="193" t="s">
        <v>30</v>
      </c>
      <c r="C25" s="194" t="s">
        <v>30</v>
      </c>
      <c r="D25" s="193">
        <v>45748</v>
      </c>
      <c r="E25" s="190">
        <v>3125000</v>
      </c>
      <c r="F25" s="191">
        <v>9.8288541370531757</v>
      </c>
      <c r="G25" s="191">
        <v>9.829036794041162</v>
      </c>
      <c r="H25" s="190">
        <v>2737998</v>
      </c>
      <c r="I25" s="190">
        <v>2478667902.73</v>
      </c>
      <c r="J25" s="215">
        <v>87.615936000000005</v>
      </c>
    </row>
    <row r="26" spans="2:10">
      <c r="B26" s="161">
        <v>45351</v>
      </c>
      <c r="C26" s="195">
        <v>45352</v>
      </c>
      <c r="D26" s="161">
        <v>45748</v>
      </c>
      <c r="E26" s="125">
        <v>1000000</v>
      </c>
      <c r="F26" s="126">
        <v>9.9021000000000008</v>
      </c>
      <c r="G26" s="126">
        <v>9.9023000000000003</v>
      </c>
      <c r="H26" s="125">
        <v>1000000</v>
      </c>
      <c r="I26" s="125">
        <v>902769275.84000003</v>
      </c>
      <c r="J26" s="126">
        <v>100</v>
      </c>
    </row>
    <row r="27" spans="2:10">
      <c r="B27" s="161">
        <v>45351</v>
      </c>
      <c r="C27" s="195">
        <v>45355</v>
      </c>
      <c r="D27" s="161">
        <v>45748</v>
      </c>
      <c r="E27" s="125">
        <v>250000</v>
      </c>
      <c r="F27" s="126">
        <v>9.9021000000000008</v>
      </c>
      <c r="G27" s="126">
        <v>9.9021000000000008</v>
      </c>
      <c r="H27" s="125">
        <v>237998</v>
      </c>
      <c r="I27" s="125">
        <v>214937836.08000001</v>
      </c>
      <c r="J27" s="126">
        <v>95.19919999999999</v>
      </c>
    </row>
    <row r="28" spans="2:10">
      <c r="B28" s="161">
        <v>45365</v>
      </c>
      <c r="C28" s="195">
        <v>45366</v>
      </c>
      <c r="D28" s="161">
        <v>45748</v>
      </c>
      <c r="E28" s="125">
        <v>1500000</v>
      </c>
      <c r="F28" s="126">
        <v>9.7687000000000008</v>
      </c>
      <c r="G28" s="126">
        <v>9.7689000000000004</v>
      </c>
      <c r="H28" s="125">
        <v>1500000</v>
      </c>
      <c r="I28" s="125">
        <v>1360960790.8099999</v>
      </c>
      <c r="J28" s="126">
        <v>100</v>
      </c>
    </row>
    <row r="29" spans="2:10">
      <c r="B29" s="161">
        <v>45365</v>
      </c>
      <c r="C29" s="195">
        <v>45369</v>
      </c>
      <c r="D29" s="162">
        <v>45748</v>
      </c>
      <c r="E29" s="125">
        <v>375000</v>
      </c>
      <c r="F29" s="126">
        <v>9.7687000000000008</v>
      </c>
      <c r="G29" s="126">
        <v>9.7687000000000008</v>
      </c>
      <c r="H29" s="125">
        <v>0</v>
      </c>
      <c r="I29" s="125">
        <v>0</v>
      </c>
      <c r="J29" s="126">
        <v>0</v>
      </c>
    </row>
    <row r="30" spans="2:10">
      <c r="B30" s="161" t="s">
        <v>30</v>
      </c>
      <c r="C30" s="163" t="s">
        <v>30</v>
      </c>
      <c r="D30" s="161" t="s">
        <v>30</v>
      </c>
      <c r="E30" s="125" t="s">
        <v>30</v>
      </c>
      <c r="F30" s="126" t="s">
        <v>30</v>
      </c>
      <c r="G30" s="126" t="s">
        <v>30</v>
      </c>
      <c r="H30" s="125" t="s">
        <v>30</v>
      </c>
      <c r="I30" s="125" t="s">
        <v>30</v>
      </c>
      <c r="J30" s="126" t="s">
        <v>30</v>
      </c>
    </row>
    <row r="31" spans="2:10">
      <c r="B31" s="193" t="s">
        <v>30</v>
      </c>
      <c r="C31" s="194" t="s">
        <v>30</v>
      </c>
      <c r="D31" s="193">
        <v>46753</v>
      </c>
      <c r="E31" s="190">
        <v>18125000</v>
      </c>
      <c r="F31" s="191">
        <v>10.391130910703845</v>
      </c>
      <c r="G31" s="191">
        <v>10.398741868331197</v>
      </c>
      <c r="H31" s="190">
        <v>15111155</v>
      </c>
      <c r="I31" s="190">
        <v>10385894161.5</v>
      </c>
      <c r="J31" s="215">
        <v>83.37188965517241</v>
      </c>
    </row>
    <row r="32" spans="2:10">
      <c r="B32" s="161">
        <v>45351</v>
      </c>
      <c r="C32" s="195">
        <v>45352</v>
      </c>
      <c r="D32" s="161">
        <v>46753</v>
      </c>
      <c r="E32" s="125">
        <v>2000000</v>
      </c>
      <c r="F32" s="126">
        <v>10.402200000000001</v>
      </c>
      <c r="G32" s="126">
        <v>10.4124</v>
      </c>
      <c r="H32" s="125">
        <v>2000000</v>
      </c>
      <c r="I32" s="125">
        <v>1369688661.72</v>
      </c>
      <c r="J32" s="126">
        <v>100</v>
      </c>
    </row>
    <row r="33" spans="2:10">
      <c r="B33" s="161">
        <v>45351</v>
      </c>
      <c r="C33" s="195">
        <v>45355</v>
      </c>
      <c r="D33" s="161">
        <v>46753</v>
      </c>
      <c r="E33" s="125">
        <v>500000</v>
      </c>
      <c r="F33" s="126">
        <v>10.402200000000001</v>
      </c>
      <c r="G33" s="126">
        <v>10.402200000000001</v>
      </c>
      <c r="H33" s="125">
        <v>475993</v>
      </c>
      <c r="I33" s="125">
        <v>326110099.30000001</v>
      </c>
      <c r="J33" s="126">
        <v>95.198599999999999</v>
      </c>
    </row>
    <row r="34" spans="2:10">
      <c r="B34" s="161">
        <v>45358</v>
      </c>
      <c r="C34" s="195">
        <v>45359</v>
      </c>
      <c r="D34" s="161">
        <v>46753</v>
      </c>
      <c r="E34" s="125">
        <v>5000000</v>
      </c>
      <c r="F34" s="126">
        <v>10.269500000000001</v>
      </c>
      <c r="G34" s="126">
        <v>10.277900000000001</v>
      </c>
      <c r="H34" s="125">
        <v>5000000</v>
      </c>
      <c r="I34" s="125">
        <v>3446694283.7800002</v>
      </c>
      <c r="J34" s="126">
        <v>100</v>
      </c>
    </row>
    <row r="35" spans="2:10">
      <c r="B35" s="161">
        <v>45358</v>
      </c>
      <c r="C35" s="195">
        <v>45362</v>
      </c>
      <c r="D35" s="161">
        <v>46753</v>
      </c>
      <c r="E35" s="125">
        <v>1250000</v>
      </c>
      <c r="F35" s="126">
        <v>10.269500000000001</v>
      </c>
      <c r="G35" s="126">
        <v>10.269500000000001</v>
      </c>
      <c r="H35" s="125">
        <v>0</v>
      </c>
      <c r="I35" s="125">
        <v>0</v>
      </c>
      <c r="J35" s="126">
        <v>0</v>
      </c>
    </row>
    <row r="36" spans="2:10">
      <c r="B36" s="161">
        <v>45365</v>
      </c>
      <c r="C36" s="195">
        <v>45366</v>
      </c>
      <c r="D36" s="161">
        <v>46753</v>
      </c>
      <c r="E36" s="125">
        <v>3500000</v>
      </c>
      <c r="F36" s="126">
        <v>10.426299999999999</v>
      </c>
      <c r="G36" s="126">
        <v>10.4339</v>
      </c>
      <c r="H36" s="125">
        <v>3500000</v>
      </c>
      <c r="I36" s="125">
        <v>2404400135.7399998</v>
      </c>
      <c r="J36" s="126">
        <v>100</v>
      </c>
    </row>
    <row r="37" spans="2:10">
      <c r="B37" s="161">
        <v>45365</v>
      </c>
      <c r="C37" s="195">
        <v>45369</v>
      </c>
      <c r="D37" s="161">
        <v>46753</v>
      </c>
      <c r="E37" s="125">
        <v>875000</v>
      </c>
      <c r="F37" s="126">
        <v>10.426299999999999</v>
      </c>
      <c r="G37" s="126">
        <v>10.426299999999999</v>
      </c>
      <c r="H37" s="125">
        <v>0</v>
      </c>
      <c r="I37" s="125">
        <v>0</v>
      </c>
      <c r="J37" s="126">
        <v>0</v>
      </c>
    </row>
    <row r="38" spans="2:10">
      <c r="B38" s="161">
        <v>45372</v>
      </c>
      <c r="C38" s="195">
        <v>45373</v>
      </c>
      <c r="D38" s="161">
        <v>46753</v>
      </c>
      <c r="E38" s="125">
        <v>4000000</v>
      </c>
      <c r="F38" s="126">
        <v>10.5024</v>
      </c>
      <c r="G38" s="126">
        <v>10.508900000000001</v>
      </c>
      <c r="H38" s="125">
        <v>4000000</v>
      </c>
      <c r="I38" s="125">
        <v>2746169695.4499998</v>
      </c>
      <c r="J38" s="126">
        <v>100</v>
      </c>
    </row>
    <row r="39" spans="2:10">
      <c r="B39" s="161">
        <v>45372</v>
      </c>
      <c r="C39" s="195">
        <v>45376</v>
      </c>
      <c r="D39" s="162">
        <v>46753</v>
      </c>
      <c r="E39" s="125">
        <v>1000000</v>
      </c>
      <c r="F39" s="126">
        <v>10.5024</v>
      </c>
      <c r="G39" s="126">
        <v>10.5024</v>
      </c>
      <c r="H39" s="125">
        <v>135162</v>
      </c>
      <c r="I39" s="125">
        <v>92831285.510000005</v>
      </c>
      <c r="J39" s="126">
        <v>13.516200000000001</v>
      </c>
    </row>
    <row r="40" spans="2:10">
      <c r="B40" s="161" t="s">
        <v>30</v>
      </c>
      <c r="C40" s="163" t="s">
        <v>30</v>
      </c>
      <c r="D40" s="161" t="s">
        <v>30</v>
      </c>
      <c r="E40" s="125" t="s">
        <v>30</v>
      </c>
      <c r="F40" s="126" t="s">
        <v>30</v>
      </c>
      <c r="G40" s="126" t="s">
        <v>30</v>
      </c>
      <c r="H40" s="125" t="s">
        <v>30</v>
      </c>
      <c r="I40" s="125" t="s">
        <v>30</v>
      </c>
      <c r="J40" s="126" t="s">
        <v>30</v>
      </c>
    </row>
    <row r="41" spans="2:10">
      <c r="B41" s="193" t="s">
        <v>30</v>
      </c>
      <c r="C41" s="194" t="s">
        <v>30</v>
      </c>
      <c r="D41" s="193">
        <v>47484</v>
      </c>
      <c r="E41" s="190">
        <v>15625000</v>
      </c>
      <c r="F41" s="191">
        <v>10.792647854865198</v>
      </c>
      <c r="G41" s="191">
        <v>10.797384028163732</v>
      </c>
      <c r="H41" s="190">
        <v>13094995</v>
      </c>
      <c r="I41" s="190">
        <v>7252270107.46</v>
      </c>
      <c r="J41" s="215">
        <v>83.807968000000002</v>
      </c>
    </row>
    <row r="42" spans="2:10">
      <c r="B42" s="161">
        <v>45351</v>
      </c>
      <c r="C42" s="195">
        <v>45352</v>
      </c>
      <c r="D42" s="161">
        <v>47484</v>
      </c>
      <c r="E42" s="125">
        <v>2500000</v>
      </c>
      <c r="F42" s="126">
        <v>10.778</v>
      </c>
      <c r="G42" s="126">
        <v>10.782</v>
      </c>
      <c r="H42" s="125">
        <v>2500000</v>
      </c>
      <c r="I42" s="125">
        <v>1381067367.1600001</v>
      </c>
      <c r="J42" s="126">
        <v>100</v>
      </c>
    </row>
    <row r="43" spans="2:10">
      <c r="B43" s="161">
        <v>45351</v>
      </c>
      <c r="C43" s="195">
        <v>45355</v>
      </c>
      <c r="D43" s="161">
        <v>47484</v>
      </c>
      <c r="E43" s="125">
        <v>625000</v>
      </c>
      <c r="F43" s="126">
        <v>10.778</v>
      </c>
      <c r="G43" s="126">
        <v>10.778</v>
      </c>
      <c r="H43" s="125">
        <v>594995</v>
      </c>
      <c r="I43" s="125">
        <v>328825238.56</v>
      </c>
      <c r="J43" s="126">
        <v>95.19919999999999</v>
      </c>
    </row>
    <row r="44" spans="2:10">
      <c r="B44" s="161">
        <v>45358</v>
      </c>
      <c r="C44" s="195">
        <v>45359</v>
      </c>
      <c r="D44" s="161">
        <v>47484</v>
      </c>
      <c r="E44" s="125">
        <v>3000000</v>
      </c>
      <c r="F44" s="126">
        <v>10.639200000000001</v>
      </c>
      <c r="G44" s="126">
        <v>10.6448</v>
      </c>
      <c r="H44" s="125">
        <v>3000000</v>
      </c>
      <c r="I44" s="125">
        <v>1672720395.5699999</v>
      </c>
      <c r="J44" s="126">
        <v>100</v>
      </c>
    </row>
    <row r="45" spans="2:10">
      <c r="B45" s="161">
        <v>45358</v>
      </c>
      <c r="C45" s="195">
        <v>45362</v>
      </c>
      <c r="D45" s="161">
        <v>47484</v>
      </c>
      <c r="E45" s="125">
        <v>750000</v>
      </c>
      <c r="F45" s="126">
        <v>10.639200000000001</v>
      </c>
      <c r="G45" s="126">
        <v>10.639200000000001</v>
      </c>
      <c r="H45" s="125">
        <v>0</v>
      </c>
      <c r="I45" s="125">
        <v>0</v>
      </c>
      <c r="J45" s="126">
        <v>0</v>
      </c>
    </row>
    <row r="46" spans="2:10">
      <c r="B46" s="161">
        <v>45365</v>
      </c>
      <c r="C46" s="195">
        <v>45366</v>
      </c>
      <c r="D46" s="161">
        <v>47484</v>
      </c>
      <c r="E46" s="125">
        <v>3000000</v>
      </c>
      <c r="F46" s="126">
        <v>10.837</v>
      </c>
      <c r="G46" s="126">
        <v>10.839399999999999</v>
      </c>
      <c r="H46" s="125">
        <v>3000000</v>
      </c>
      <c r="I46" s="125">
        <v>1658933780.5</v>
      </c>
      <c r="J46" s="126">
        <v>100</v>
      </c>
    </row>
    <row r="47" spans="2:10">
      <c r="B47" s="161">
        <v>45365</v>
      </c>
      <c r="C47" s="195">
        <v>45369</v>
      </c>
      <c r="D47" s="161">
        <v>47484</v>
      </c>
      <c r="E47" s="125">
        <v>750000</v>
      </c>
      <c r="F47" s="126">
        <v>10.837</v>
      </c>
      <c r="G47" s="126">
        <v>10.837</v>
      </c>
      <c r="H47" s="125">
        <v>0</v>
      </c>
      <c r="I47" s="125">
        <v>0</v>
      </c>
      <c r="J47" s="126">
        <v>0</v>
      </c>
    </row>
    <row r="48" spans="2:10">
      <c r="B48" s="161">
        <v>45372</v>
      </c>
      <c r="C48" s="195">
        <v>45373</v>
      </c>
      <c r="D48" s="161">
        <v>47484</v>
      </c>
      <c r="E48" s="125">
        <v>4000000</v>
      </c>
      <c r="F48" s="126">
        <v>10.886799999999999</v>
      </c>
      <c r="G48" s="126">
        <v>10.893800000000001</v>
      </c>
      <c r="H48" s="125">
        <v>4000000</v>
      </c>
      <c r="I48" s="125">
        <v>2210723325.6700001</v>
      </c>
      <c r="J48" s="126">
        <v>100</v>
      </c>
    </row>
    <row r="49" spans="2:10">
      <c r="B49" s="161">
        <v>45372</v>
      </c>
      <c r="C49" s="195">
        <v>45376</v>
      </c>
      <c r="D49" s="162">
        <v>47484</v>
      </c>
      <c r="E49" s="125">
        <v>1000000</v>
      </c>
      <c r="F49" s="126">
        <v>10.886799999999999</v>
      </c>
      <c r="G49" s="126">
        <v>10.886799999999999</v>
      </c>
      <c r="H49" s="125">
        <v>0</v>
      </c>
      <c r="I49" s="125">
        <v>0</v>
      </c>
      <c r="J49" s="126">
        <v>0</v>
      </c>
    </row>
    <row r="50" spans="2:10">
      <c r="B50" s="161" t="s">
        <v>30</v>
      </c>
      <c r="C50" s="163" t="s">
        <v>30</v>
      </c>
      <c r="D50" s="161" t="s">
        <v>30</v>
      </c>
      <c r="E50" s="125" t="s">
        <v>30</v>
      </c>
      <c r="F50" s="126" t="s">
        <v>30</v>
      </c>
      <c r="G50" s="126" t="s">
        <v>30</v>
      </c>
      <c r="H50" s="125" t="s">
        <v>30</v>
      </c>
      <c r="I50" s="125" t="s">
        <v>30</v>
      </c>
      <c r="J50" s="126" t="s">
        <v>30</v>
      </c>
    </row>
    <row r="51" spans="2:10">
      <c r="B51" s="193" t="s">
        <v>30</v>
      </c>
      <c r="C51" s="194" t="s">
        <v>30</v>
      </c>
      <c r="D51" s="193">
        <v>46113</v>
      </c>
      <c r="E51" s="190">
        <v>18750000</v>
      </c>
      <c r="F51" s="191">
        <v>9.8749645869486002</v>
      </c>
      <c r="G51" s="191">
        <v>9.8757802769866991</v>
      </c>
      <c r="H51" s="190">
        <v>15596312</v>
      </c>
      <c r="I51" s="190">
        <v>12853829855.24</v>
      </c>
      <c r="J51" s="215">
        <v>83.180330666666663</v>
      </c>
    </row>
    <row r="52" spans="2:10">
      <c r="B52" s="161">
        <v>45351</v>
      </c>
      <c r="C52" s="195">
        <v>45352</v>
      </c>
      <c r="D52" s="161">
        <v>46113</v>
      </c>
      <c r="E52" s="125">
        <v>1500000</v>
      </c>
      <c r="F52" s="126">
        <v>9.9524000000000008</v>
      </c>
      <c r="G52" s="126">
        <v>9.9573999999999998</v>
      </c>
      <c r="H52" s="125">
        <v>1500000</v>
      </c>
      <c r="I52" s="125">
        <v>1230971424.6500001</v>
      </c>
      <c r="J52" s="126">
        <v>100</v>
      </c>
    </row>
    <row r="53" spans="2:10">
      <c r="B53" s="161">
        <v>45351</v>
      </c>
      <c r="C53" s="195">
        <v>45355</v>
      </c>
      <c r="D53" s="161">
        <v>46113</v>
      </c>
      <c r="E53" s="125">
        <v>375000</v>
      </c>
      <c r="F53" s="126">
        <v>9.9524000000000008</v>
      </c>
      <c r="G53" s="126">
        <v>9.9524000000000008</v>
      </c>
      <c r="H53" s="125">
        <v>356998</v>
      </c>
      <c r="I53" s="125">
        <v>293079971.38</v>
      </c>
      <c r="J53" s="126">
        <v>95.199466666666666</v>
      </c>
    </row>
    <row r="54" spans="2:10">
      <c r="B54" s="161">
        <v>45358</v>
      </c>
      <c r="C54" s="195">
        <v>45359</v>
      </c>
      <c r="D54" s="161">
        <v>46113</v>
      </c>
      <c r="E54" s="125">
        <v>6000000</v>
      </c>
      <c r="F54" s="126">
        <v>9.8040000000000003</v>
      </c>
      <c r="G54" s="126">
        <v>9.8040000000000003</v>
      </c>
      <c r="H54" s="125">
        <v>6000000</v>
      </c>
      <c r="I54" s="125">
        <v>4946932644</v>
      </c>
      <c r="J54" s="126">
        <v>100</v>
      </c>
    </row>
    <row r="55" spans="2:10">
      <c r="B55" s="161">
        <v>45358</v>
      </c>
      <c r="C55" s="195">
        <v>45362</v>
      </c>
      <c r="D55" s="161">
        <v>46113</v>
      </c>
      <c r="E55" s="125">
        <v>1500000</v>
      </c>
      <c r="F55" s="126">
        <v>9.8040000000000003</v>
      </c>
      <c r="G55" s="126">
        <v>9.8040000000000003</v>
      </c>
      <c r="H55" s="125">
        <v>0</v>
      </c>
      <c r="I55" s="125">
        <v>0</v>
      </c>
      <c r="J55" s="126">
        <v>0</v>
      </c>
    </row>
    <row r="56" spans="2:10">
      <c r="B56" s="161">
        <v>45365</v>
      </c>
      <c r="C56" s="195">
        <v>45366</v>
      </c>
      <c r="D56" s="161">
        <v>46113</v>
      </c>
      <c r="E56" s="125">
        <v>6000000</v>
      </c>
      <c r="F56" s="126">
        <v>9.8889999999999993</v>
      </c>
      <c r="G56" s="126">
        <v>9.8889999999999993</v>
      </c>
      <c r="H56" s="125">
        <v>6000000</v>
      </c>
      <c r="I56" s="125">
        <v>4948289766</v>
      </c>
      <c r="J56" s="126">
        <v>100</v>
      </c>
    </row>
    <row r="57" spans="2:10">
      <c r="B57" s="161">
        <v>45365</v>
      </c>
      <c r="C57" s="195">
        <v>45369</v>
      </c>
      <c r="D57" s="161">
        <v>46113</v>
      </c>
      <c r="E57" s="125">
        <v>1500000</v>
      </c>
      <c r="F57" s="126">
        <v>9.8889999999999993</v>
      </c>
      <c r="G57" s="126">
        <v>9.8889999999999993</v>
      </c>
      <c r="H57" s="125">
        <v>0</v>
      </c>
      <c r="I57" s="125">
        <v>0</v>
      </c>
      <c r="J57" s="126">
        <v>0</v>
      </c>
    </row>
    <row r="58" spans="2:10">
      <c r="B58" s="161">
        <v>45372</v>
      </c>
      <c r="C58" s="195">
        <v>45373</v>
      </c>
      <c r="D58" s="161">
        <v>46113</v>
      </c>
      <c r="E58" s="125">
        <v>1500000</v>
      </c>
      <c r="F58" s="126">
        <v>9.9890000000000008</v>
      </c>
      <c r="G58" s="126">
        <v>9.9924999999999997</v>
      </c>
      <c r="H58" s="125">
        <v>1500000</v>
      </c>
      <c r="I58" s="125">
        <v>1237109668.8800001</v>
      </c>
      <c r="J58" s="126">
        <v>100</v>
      </c>
    </row>
    <row r="59" spans="2:10">
      <c r="B59" s="161">
        <v>45372</v>
      </c>
      <c r="C59" s="195">
        <v>45376</v>
      </c>
      <c r="D59" s="162">
        <v>46113</v>
      </c>
      <c r="E59" s="125">
        <v>375000</v>
      </c>
      <c r="F59" s="126">
        <v>9.9890000000000008</v>
      </c>
      <c r="G59" s="126">
        <v>9.9890000000000008</v>
      </c>
      <c r="H59" s="125">
        <v>239314</v>
      </c>
      <c r="I59" s="125">
        <v>197446380.33000001</v>
      </c>
      <c r="J59" s="126">
        <v>63.817066666666669</v>
      </c>
    </row>
    <row r="60" spans="2:10">
      <c r="B60" s="161" t="s">
        <v>30</v>
      </c>
      <c r="C60" s="163" t="s">
        <v>30</v>
      </c>
      <c r="D60" s="161" t="s">
        <v>30</v>
      </c>
      <c r="E60" s="125" t="s">
        <v>30</v>
      </c>
      <c r="F60" s="126" t="s">
        <v>30</v>
      </c>
      <c r="G60" s="126" t="s">
        <v>30</v>
      </c>
      <c r="H60" s="125" t="s">
        <v>30</v>
      </c>
      <c r="I60" s="125" t="s">
        <v>30</v>
      </c>
      <c r="J60" s="126" t="s">
        <v>30</v>
      </c>
    </row>
    <row r="61" spans="2:10">
      <c r="B61" s="187" t="s">
        <v>11</v>
      </c>
      <c r="C61" s="192" t="s">
        <v>30</v>
      </c>
      <c r="D61" s="201" t="s">
        <v>30</v>
      </c>
      <c r="E61" s="188">
        <v>1625000</v>
      </c>
      <c r="F61" s="189" t="s">
        <v>30</v>
      </c>
      <c r="G61" s="189" t="s">
        <v>30</v>
      </c>
      <c r="H61" s="188">
        <v>1395056</v>
      </c>
      <c r="I61" s="188">
        <v>6125019468.3099995</v>
      </c>
      <c r="J61" s="189">
        <v>85.849600000000009</v>
      </c>
    </row>
    <row r="62" spans="2:10">
      <c r="B62" s="193" t="s">
        <v>30</v>
      </c>
      <c r="C62" s="194" t="s">
        <v>30</v>
      </c>
      <c r="D62" s="193">
        <v>49444</v>
      </c>
      <c r="E62" s="190">
        <v>375000</v>
      </c>
      <c r="F62" s="191">
        <v>5.7495901028532801</v>
      </c>
      <c r="G62" s="191">
        <v>5.7495901028532801</v>
      </c>
      <c r="H62" s="190">
        <v>362128</v>
      </c>
      <c r="I62" s="190">
        <v>1600680997.98</v>
      </c>
      <c r="J62" s="215">
        <v>96.567466666666661</v>
      </c>
    </row>
    <row r="63" spans="2:10">
      <c r="B63" s="161">
        <v>45356</v>
      </c>
      <c r="C63" s="195">
        <v>45357</v>
      </c>
      <c r="D63" s="161">
        <v>49444</v>
      </c>
      <c r="E63" s="125">
        <v>150000</v>
      </c>
      <c r="F63" s="126">
        <v>5.6929999999999996</v>
      </c>
      <c r="G63" s="126">
        <v>5.6929999999999996</v>
      </c>
      <c r="H63" s="125">
        <v>150000</v>
      </c>
      <c r="I63" s="125">
        <v>664094389.28999996</v>
      </c>
      <c r="J63" s="126">
        <v>100</v>
      </c>
    </row>
    <row r="64" spans="2:10">
      <c r="B64" s="161">
        <v>45356</v>
      </c>
      <c r="C64" s="195">
        <v>45358</v>
      </c>
      <c r="D64" s="161">
        <v>49444</v>
      </c>
      <c r="E64" s="125">
        <v>37500</v>
      </c>
      <c r="F64" s="126">
        <v>5.6929999999999996</v>
      </c>
      <c r="G64" s="126">
        <v>5.6929999999999996</v>
      </c>
      <c r="H64" s="125">
        <v>27210</v>
      </c>
      <c r="I64" s="125">
        <v>120526227.51000001</v>
      </c>
      <c r="J64" s="126">
        <v>72.56</v>
      </c>
    </row>
    <row r="65" spans="2:10">
      <c r="B65" s="161">
        <v>45370</v>
      </c>
      <c r="C65" s="195">
        <v>45371</v>
      </c>
      <c r="D65" s="161">
        <v>49444</v>
      </c>
      <c r="E65" s="125">
        <v>150000</v>
      </c>
      <c r="F65" s="126">
        <v>5.8040000000000003</v>
      </c>
      <c r="G65" s="126">
        <v>5.8040000000000003</v>
      </c>
      <c r="H65" s="125">
        <v>150000</v>
      </c>
      <c r="I65" s="125">
        <v>661928011.78999996</v>
      </c>
      <c r="J65" s="126">
        <v>100</v>
      </c>
    </row>
    <row r="66" spans="2:10">
      <c r="B66" s="161">
        <v>45370</v>
      </c>
      <c r="C66" s="195">
        <v>45372</v>
      </c>
      <c r="D66" s="162">
        <v>49444</v>
      </c>
      <c r="E66" s="125">
        <v>37500</v>
      </c>
      <c r="F66" s="126">
        <v>5.8040000000000003</v>
      </c>
      <c r="G66" s="126">
        <v>5.8040000000000003</v>
      </c>
      <c r="H66" s="125">
        <v>34918</v>
      </c>
      <c r="I66" s="125">
        <v>154132369.38999999</v>
      </c>
      <c r="J66" s="126">
        <v>93.114666666666665</v>
      </c>
    </row>
    <row r="67" spans="2:10">
      <c r="B67" s="161" t="s">
        <v>30</v>
      </c>
      <c r="C67" s="163" t="s">
        <v>30</v>
      </c>
      <c r="D67" s="161" t="s">
        <v>30</v>
      </c>
      <c r="E67" s="125" t="s">
        <v>30</v>
      </c>
      <c r="F67" s="126" t="s">
        <v>30</v>
      </c>
      <c r="G67" s="126" t="s">
        <v>30</v>
      </c>
      <c r="H67" s="125" t="s">
        <v>30</v>
      </c>
      <c r="I67" s="125" t="s">
        <v>30</v>
      </c>
      <c r="J67" s="126" t="s">
        <v>30</v>
      </c>
    </row>
    <row r="68" spans="2:10">
      <c r="B68" s="193" t="s">
        <v>30</v>
      </c>
      <c r="C68" s="194" t="s">
        <v>30</v>
      </c>
      <c r="D68" s="193">
        <v>53097</v>
      </c>
      <c r="E68" s="190">
        <v>125000</v>
      </c>
      <c r="F68" s="191">
        <v>5.8417040467531045</v>
      </c>
      <c r="G68" s="191">
        <v>5.8417040467531045</v>
      </c>
      <c r="H68" s="190">
        <v>101589</v>
      </c>
      <c r="I68" s="190">
        <v>450177785.75999999</v>
      </c>
      <c r="J68" s="215">
        <v>81.271199999999993</v>
      </c>
    </row>
    <row r="69" spans="2:10">
      <c r="B69" s="161">
        <v>45363</v>
      </c>
      <c r="C69" s="195">
        <v>45364</v>
      </c>
      <c r="D69" s="161">
        <v>53097</v>
      </c>
      <c r="E69" s="125">
        <v>50000</v>
      </c>
      <c r="F69" s="126">
        <v>5.7788000000000004</v>
      </c>
      <c r="G69" s="126">
        <v>5.7788000000000004</v>
      </c>
      <c r="H69" s="125">
        <v>39500</v>
      </c>
      <c r="I69" s="125">
        <v>175961142.31</v>
      </c>
      <c r="J69" s="126">
        <v>79</v>
      </c>
    </row>
    <row r="70" spans="2:10">
      <c r="B70" s="161">
        <v>45363</v>
      </c>
      <c r="C70" s="195">
        <v>45365</v>
      </c>
      <c r="D70" s="161">
        <v>53097</v>
      </c>
      <c r="E70" s="125">
        <v>12500</v>
      </c>
      <c r="F70" s="126">
        <v>5.7788000000000004</v>
      </c>
      <c r="G70" s="126">
        <v>5.7788000000000004</v>
      </c>
      <c r="H70" s="125">
        <v>7772</v>
      </c>
      <c r="I70" s="125">
        <v>34639617.369999997</v>
      </c>
      <c r="J70" s="126">
        <v>62.175999999999995</v>
      </c>
    </row>
    <row r="71" spans="2:10">
      <c r="B71" s="161">
        <v>45377</v>
      </c>
      <c r="C71" s="195">
        <v>45378</v>
      </c>
      <c r="D71" s="161">
        <v>53097</v>
      </c>
      <c r="E71" s="125">
        <v>50000</v>
      </c>
      <c r="F71" s="126">
        <v>5.8970000000000002</v>
      </c>
      <c r="G71" s="126">
        <v>5.8970000000000002</v>
      </c>
      <c r="H71" s="125">
        <v>50000</v>
      </c>
      <c r="I71" s="125">
        <v>220528634.38</v>
      </c>
      <c r="J71" s="126">
        <v>100</v>
      </c>
    </row>
    <row r="72" spans="2:10">
      <c r="B72" s="161">
        <v>45377</v>
      </c>
      <c r="C72" s="195">
        <v>45379</v>
      </c>
      <c r="D72" s="162">
        <v>53097</v>
      </c>
      <c r="E72" s="125">
        <v>12500</v>
      </c>
      <c r="F72" s="126">
        <v>5.8970000000000002</v>
      </c>
      <c r="G72" s="126">
        <v>5.8970000000000002</v>
      </c>
      <c r="H72" s="125">
        <v>4317</v>
      </c>
      <c r="I72" s="125">
        <v>19048391.699999999</v>
      </c>
      <c r="J72" s="126">
        <v>34.536000000000001</v>
      </c>
    </row>
    <row r="73" spans="2:10">
      <c r="B73" s="161" t="s">
        <v>30</v>
      </c>
      <c r="C73" s="163" t="s">
        <v>30</v>
      </c>
      <c r="D73" s="161" t="s">
        <v>30</v>
      </c>
      <c r="E73" s="125" t="s">
        <v>30</v>
      </c>
      <c r="F73" s="126" t="s">
        <v>30</v>
      </c>
      <c r="G73" s="126" t="s">
        <v>30</v>
      </c>
      <c r="H73" s="125" t="s">
        <v>30</v>
      </c>
      <c r="I73" s="125" t="s">
        <v>30</v>
      </c>
      <c r="J73" s="126" t="s">
        <v>30</v>
      </c>
    </row>
    <row r="74" spans="2:10">
      <c r="B74" s="193" t="s">
        <v>30</v>
      </c>
      <c r="C74" s="194" t="s">
        <v>30</v>
      </c>
      <c r="D74" s="193">
        <v>48441</v>
      </c>
      <c r="E74" s="190">
        <v>250000</v>
      </c>
      <c r="F74" s="191">
        <v>5.7099788091111439</v>
      </c>
      <c r="G74" s="191">
        <v>5.7099788091111439</v>
      </c>
      <c r="H74" s="190">
        <v>206188</v>
      </c>
      <c r="I74" s="190">
        <v>897883575.35000014</v>
      </c>
      <c r="J74" s="215">
        <v>82.475200000000001</v>
      </c>
    </row>
    <row r="75" spans="2:10">
      <c r="B75" s="161">
        <v>45363</v>
      </c>
      <c r="C75" s="195">
        <v>45364</v>
      </c>
      <c r="D75" s="161">
        <v>48441</v>
      </c>
      <c r="E75" s="125">
        <v>150000</v>
      </c>
      <c r="F75" s="126">
        <v>5.67</v>
      </c>
      <c r="G75" s="126">
        <v>5.67</v>
      </c>
      <c r="H75" s="125">
        <v>150000</v>
      </c>
      <c r="I75" s="125">
        <v>654250167.72000003</v>
      </c>
      <c r="J75" s="126">
        <v>100</v>
      </c>
    </row>
    <row r="76" spans="2:10">
      <c r="B76" s="161">
        <v>45363</v>
      </c>
      <c r="C76" s="195">
        <v>45365</v>
      </c>
      <c r="D76" s="161">
        <v>48441</v>
      </c>
      <c r="E76" s="125">
        <v>37500</v>
      </c>
      <c r="F76" s="126">
        <v>5.67</v>
      </c>
      <c r="G76" s="126">
        <v>5.67</v>
      </c>
      <c r="H76" s="125">
        <v>2760</v>
      </c>
      <c r="I76" s="125">
        <v>12044271.74</v>
      </c>
      <c r="J76" s="126">
        <v>7.3599999999999994</v>
      </c>
    </row>
    <row r="77" spans="2:10">
      <c r="B77" s="161">
        <v>45377</v>
      </c>
      <c r="C77" s="195">
        <v>45378</v>
      </c>
      <c r="D77" s="161">
        <v>48441</v>
      </c>
      <c r="E77" s="125">
        <v>50000</v>
      </c>
      <c r="F77" s="126">
        <v>5.8250000000000002</v>
      </c>
      <c r="G77" s="126">
        <v>5.8250000000000002</v>
      </c>
      <c r="H77" s="125">
        <v>50000</v>
      </c>
      <c r="I77" s="125">
        <v>216724353.44999999</v>
      </c>
      <c r="J77" s="126">
        <v>100</v>
      </c>
    </row>
    <row r="78" spans="2:10">
      <c r="B78" s="161">
        <v>45377</v>
      </c>
      <c r="C78" s="195">
        <v>45379</v>
      </c>
      <c r="D78" s="162">
        <v>48441</v>
      </c>
      <c r="E78" s="125">
        <v>12500</v>
      </c>
      <c r="F78" s="126">
        <v>5.8250000000000002</v>
      </c>
      <c r="G78" s="126">
        <v>5.8250000000000002</v>
      </c>
      <c r="H78" s="125">
        <v>3428</v>
      </c>
      <c r="I78" s="125">
        <v>14864782.439999999</v>
      </c>
      <c r="J78" s="126">
        <v>27.423999999999999</v>
      </c>
    </row>
    <row r="79" spans="2:10">
      <c r="B79" s="161" t="s">
        <v>30</v>
      </c>
      <c r="C79" s="163" t="s">
        <v>30</v>
      </c>
      <c r="D79" s="161" t="s">
        <v>30</v>
      </c>
      <c r="E79" s="125" t="s">
        <v>30</v>
      </c>
      <c r="F79" s="126" t="s">
        <v>30</v>
      </c>
      <c r="G79" s="126" t="s">
        <v>30</v>
      </c>
      <c r="H79" s="125" t="s">
        <v>30</v>
      </c>
      <c r="I79" s="125" t="s">
        <v>30</v>
      </c>
      <c r="J79" s="126" t="s">
        <v>30</v>
      </c>
    </row>
    <row r="80" spans="2:10">
      <c r="B80" s="193" t="s">
        <v>30</v>
      </c>
      <c r="C80" s="194" t="s">
        <v>30</v>
      </c>
      <c r="D80" s="193">
        <v>46522</v>
      </c>
      <c r="E80" s="190">
        <v>250000</v>
      </c>
      <c r="F80" s="191">
        <v>5.6160925407269637</v>
      </c>
      <c r="G80" s="191">
        <v>5.6160925407269637</v>
      </c>
      <c r="H80" s="190">
        <v>200000</v>
      </c>
      <c r="I80" s="190">
        <v>875801868.10000002</v>
      </c>
      <c r="J80" s="215">
        <v>80</v>
      </c>
    </row>
    <row r="81" spans="2:10">
      <c r="B81" s="161">
        <v>45363</v>
      </c>
      <c r="C81" s="195">
        <v>45364</v>
      </c>
      <c r="D81" s="161">
        <v>46522</v>
      </c>
      <c r="E81" s="125">
        <v>187500</v>
      </c>
      <c r="F81" s="126">
        <v>5.5739999999999998</v>
      </c>
      <c r="G81" s="126">
        <v>5.5739999999999998</v>
      </c>
      <c r="H81" s="125">
        <v>150000</v>
      </c>
      <c r="I81" s="125">
        <v>657020112.60000002</v>
      </c>
      <c r="J81" s="126">
        <v>80</v>
      </c>
    </row>
    <row r="82" spans="2:10">
      <c r="B82" s="161">
        <v>45377</v>
      </c>
      <c r="C82" s="195">
        <v>45378</v>
      </c>
      <c r="D82" s="162">
        <v>46522</v>
      </c>
      <c r="E82" s="125">
        <v>62500</v>
      </c>
      <c r="F82" s="126">
        <v>5.7424999999999997</v>
      </c>
      <c r="G82" s="126">
        <v>5.7424999999999997</v>
      </c>
      <c r="H82" s="125">
        <v>50000</v>
      </c>
      <c r="I82" s="125">
        <v>218781755.5</v>
      </c>
      <c r="J82" s="126">
        <v>80</v>
      </c>
    </row>
    <row r="83" spans="2:10">
      <c r="B83" s="161" t="s">
        <v>30</v>
      </c>
      <c r="C83" s="163" t="s">
        <v>30</v>
      </c>
      <c r="D83" s="161" t="s">
        <v>30</v>
      </c>
      <c r="E83" s="125" t="s">
        <v>30</v>
      </c>
      <c r="F83" s="126" t="s">
        <v>30</v>
      </c>
      <c r="G83" s="126" t="s">
        <v>30</v>
      </c>
      <c r="H83" s="125" t="s">
        <v>30</v>
      </c>
      <c r="I83" s="125" t="s">
        <v>30</v>
      </c>
      <c r="J83" s="126" t="s">
        <v>30</v>
      </c>
    </row>
    <row r="84" spans="2:10">
      <c r="B84" s="193" t="s">
        <v>30</v>
      </c>
      <c r="C84" s="194" t="s">
        <v>30</v>
      </c>
      <c r="D84" s="193">
        <v>58668</v>
      </c>
      <c r="E84" s="190">
        <v>250000</v>
      </c>
      <c r="F84" s="191">
        <v>5.8809008858718332</v>
      </c>
      <c r="G84" s="191">
        <v>5.8809008858718332</v>
      </c>
      <c r="H84" s="190">
        <v>225151</v>
      </c>
      <c r="I84" s="190">
        <v>982484718.09000003</v>
      </c>
      <c r="J84" s="215">
        <v>90.060400000000001</v>
      </c>
    </row>
    <row r="85" spans="2:10">
      <c r="B85" s="161">
        <v>45356</v>
      </c>
      <c r="C85" s="195">
        <v>45357</v>
      </c>
      <c r="D85" s="161">
        <v>58668</v>
      </c>
      <c r="E85" s="125">
        <v>50000</v>
      </c>
      <c r="F85" s="126">
        <v>5.7939999999999996</v>
      </c>
      <c r="G85" s="126">
        <v>5.7939999999999996</v>
      </c>
      <c r="H85" s="125">
        <v>33850</v>
      </c>
      <c r="I85" s="125">
        <v>148931269.34999999</v>
      </c>
      <c r="J85" s="126">
        <v>67.7</v>
      </c>
    </row>
    <row r="86" spans="2:10">
      <c r="B86" s="161">
        <v>45356</v>
      </c>
      <c r="C86" s="195">
        <v>45358</v>
      </c>
      <c r="D86" s="161">
        <v>58668</v>
      </c>
      <c r="E86" s="125">
        <v>12500</v>
      </c>
      <c r="F86" s="126">
        <v>5.7939999999999996</v>
      </c>
      <c r="G86" s="126">
        <v>5.7939999999999996</v>
      </c>
      <c r="H86" s="125">
        <v>6382</v>
      </c>
      <c r="I86" s="125">
        <v>28093143.48</v>
      </c>
      <c r="J86" s="126">
        <v>51.056000000000004</v>
      </c>
    </row>
    <row r="87" spans="2:10">
      <c r="B87" s="161">
        <v>45370</v>
      </c>
      <c r="C87" s="195">
        <v>45371</v>
      </c>
      <c r="D87" s="161">
        <v>58668</v>
      </c>
      <c r="E87" s="125">
        <v>150000</v>
      </c>
      <c r="F87" s="126">
        <v>5.9</v>
      </c>
      <c r="G87" s="126">
        <v>5.9</v>
      </c>
      <c r="H87" s="125">
        <v>150000</v>
      </c>
      <c r="I87" s="125">
        <v>653325874.17999995</v>
      </c>
      <c r="J87" s="126">
        <v>100</v>
      </c>
    </row>
    <row r="88" spans="2:10">
      <c r="B88" s="161">
        <v>45370</v>
      </c>
      <c r="C88" s="195">
        <v>45372</v>
      </c>
      <c r="D88" s="162">
        <v>58668</v>
      </c>
      <c r="E88" s="125">
        <v>37500</v>
      </c>
      <c r="F88" s="126">
        <v>5.9</v>
      </c>
      <c r="G88" s="126">
        <v>5.9</v>
      </c>
      <c r="H88" s="125">
        <v>34919</v>
      </c>
      <c r="I88" s="125">
        <v>152134431.08000001</v>
      </c>
      <c r="J88" s="126">
        <v>93.117333333333335</v>
      </c>
    </row>
    <row r="89" spans="2:10">
      <c r="B89" s="161" t="s">
        <v>30</v>
      </c>
      <c r="C89" s="163" t="s">
        <v>30</v>
      </c>
      <c r="D89" s="161" t="s">
        <v>30</v>
      </c>
      <c r="E89" s="125" t="s">
        <v>30</v>
      </c>
      <c r="F89" s="126" t="s">
        <v>30</v>
      </c>
      <c r="G89" s="126" t="s">
        <v>30</v>
      </c>
      <c r="H89" s="125" t="s">
        <v>30</v>
      </c>
      <c r="I89" s="125" t="s">
        <v>30</v>
      </c>
      <c r="J89" s="126" t="s">
        <v>30</v>
      </c>
    </row>
    <row r="90" spans="2:10">
      <c r="B90" s="193" t="s">
        <v>30</v>
      </c>
      <c r="C90" s="194" t="s">
        <v>30</v>
      </c>
      <c r="D90" s="193">
        <v>47253</v>
      </c>
      <c r="E90" s="190">
        <v>375000</v>
      </c>
      <c r="F90" s="191">
        <v>5.656950707465672</v>
      </c>
      <c r="G90" s="191">
        <v>5.656950707465672</v>
      </c>
      <c r="H90" s="190">
        <v>300000</v>
      </c>
      <c r="I90" s="190">
        <v>1317990523.03</v>
      </c>
      <c r="J90" s="215">
        <v>80</v>
      </c>
    </row>
    <row r="91" spans="2:10">
      <c r="B91" s="161">
        <v>45356</v>
      </c>
      <c r="C91" s="195">
        <v>45357</v>
      </c>
      <c r="D91" s="161">
        <v>47253</v>
      </c>
      <c r="E91" s="125">
        <v>187500</v>
      </c>
      <c r="F91" s="126">
        <v>5.5789999999999997</v>
      </c>
      <c r="G91" s="126">
        <v>5.5789999999999997</v>
      </c>
      <c r="H91" s="125">
        <v>150000</v>
      </c>
      <c r="I91" s="125">
        <v>659411717.24000001</v>
      </c>
      <c r="J91" s="126">
        <v>80</v>
      </c>
    </row>
    <row r="92" spans="2:10">
      <c r="B92" s="161">
        <v>45370</v>
      </c>
      <c r="C92" s="195">
        <v>45371</v>
      </c>
      <c r="D92" s="162">
        <v>47253</v>
      </c>
      <c r="E92" s="125">
        <v>187500</v>
      </c>
      <c r="F92" s="126">
        <v>5.7350000000000003</v>
      </c>
      <c r="G92" s="126">
        <v>5.7350000000000003</v>
      </c>
      <c r="H92" s="125">
        <v>150000</v>
      </c>
      <c r="I92" s="125">
        <v>658578805.78999996</v>
      </c>
      <c r="J92" s="126">
        <v>80</v>
      </c>
    </row>
    <row r="93" spans="2:10">
      <c r="B93" s="161" t="s">
        <v>30</v>
      </c>
      <c r="C93" s="163" t="s">
        <v>30</v>
      </c>
      <c r="D93" s="161" t="s">
        <v>30</v>
      </c>
      <c r="E93" s="125" t="s">
        <v>30</v>
      </c>
      <c r="F93" s="126" t="s">
        <v>30</v>
      </c>
      <c r="G93" s="126" t="s">
        <v>30</v>
      </c>
      <c r="H93" s="125" t="s">
        <v>30</v>
      </c>
      <c r="I93" s="125" t="s">
        <v>30</v>
      </c>
      <c r="J93" s="126" t="s">
        <v>30</v>
      </c>
    </row>
    <row r="94" spans="2:10">
      <c r="B94" s="187" t="s">
        <v>12</v>
      </c>
      <c r="C94" s="192" t="s">
        <v>30</v>
      </c>
      <c r="D94" s="201" t="s">
        <v>30</v>
      </c>
      <c r="E94" s="188">
        <v>10150000</v>
      </c>
      <c r="F94" s="189" t="s">
        <v>30</v>
      </c>
      <c r="G94" s="189" t="s">
        <v>30</v>
      </c>
      <c r="H94" s="188">
        <v>8252843</v>
      </c>
      <c r="I94" s="188">
        <v>8092893307.04</v>
      </c>
      <c r="J94" s="189">
        <v>81.308798029556655</v>
      </c>
    </row>
    <row r="95" spans="2:10">
      <c r="B95" s="193" t="s">
        <v>30</v>
      </c>
      <c r="C95" s="194" t="s">
        <v>30</v>
      </c>
      <c r="D95" s="193">
        <v>47849</v>
      </c>
      <c r="E95" s="190">
        <v>6875000</v>
      </c>
      <c r="F95" s="191">
        <v>10.785615396057905</v>
      </c>
      <c r="G95" s="191">
        <v>10.790937955162034</v>
      </c>
      <c r="H95" s="190">
        <v>5752843</v>
      </c>
      <c r="I95" s="190">
        <v>5674845130.29</v>
      </c>
      <c r="J95" s="215">
        <v>83.677716363636364</v>
      </c>
    </row>
    <row r="96" spans="2:10">
      <c r="B96" s="161">
        <v>45351</v>
      </c>
      <c r="C96" s="195">
        <v>45352</v>
      </c>
      <c r="D96" s="161">
        <v>47849</v>
      </c>
      <c r="E96" s="125">
        <v>750000</v>
      </c>
      <c r="F96" s="126">
        <v>10.739599999999999</v>
      </c>
      <c r="G96" s="126">
        <v>10.747</v>
      </c>
      <c r="H96" s="125">
        <v>750000</v>
      </c>
      <c r="I96" s="125">
        <v>738513581.65999997</v>
      </c>
      <c r="J96" s="126">
        <v>100</v>
      </c>
    </row>
    <row r="97" spans="2:10">
      <c r="B97" s="161">
        <v>45351</v>
      </c>
      <c r="C97" s="195">
        <v>45355</v>
      </c>
      <c r="D97" s="161">
        <v>47849</v>
      </c>
      <c r="E97" s="125">
        <v>187500</v>
      </c>
      <c r="F97" s="126">
        <v>10.739599999999999</v>
      </c>
      <c r="G97" s="126">
        <v>10.739599999999999</v>
      </c>
      <c r="H97" s="125">
        <v>178500</v>
      </c>
      <c r="I97" s="125">
        <v>175837718.28</v>
      </c>
      <c r="J97" s="126">
        <v>95.199999999999989</v>
      </c>
    </row>
    <row r="98" spans="2:10">
      <c r="B98" s="161">
        <v>45358</v>
      </c>
      <c r="C98" s="195">
        <v>45359</v>
      </c>
      <c r="D98" s="161">
        <v>47849</v>
      </c>
      <c r="E98" s="125">
        <v>750000</v>
      </c>
      <c r="F98" s="126">
        <v>10.603999999999999</v>
      </c>
      <c r="G98" s="126">
        <v>10.6089</v>
      </c>
      <c r="H98" s="125">
        <v>750000</v>
      </c>
      <c r="I98" s="125">
        <v>744548971.47000003</v>
      </c>
      <c r="J98" s="126">
        <v>100</v>
      </c>
    </row>
    <row r="99" spans="2:10">
      <c r="B99" s="161">
        <v>45358</v>
      </c>
      <c r="C99" s="195">
        <v>45362</v>
      </c>
      <c r="D99" s="161">
        <v>47849</v>
      </c>
      <c r="E99" s="125">
        <v>187500</v>
      </c>
      <c r="F99" s="126">
        <v>10.603999999999999</v>
      </c>
      <c r="G99" s="126">
        <v>10.603999999999999</v>
      </c>
      <c r="H99" s="125">
        <v>40909</v>
      </c>
      <c r="I99" s="125">
        <v>40627997.060000002</v>
      </c>
      <c r="J99" s="126">
        <v>21.818133333333336</v>
      </c>
    </row>
    <row r="100" spans="2:10">
      <c r="B100" s="161">
        <v>45365</v>
      </c>
      <c r="C100" s="195">
        <v>45366</v>
      </c>
      <c r="D100" s="161">
        <v>47849</v>
      </c>
      <c r="E100" s="125">
        <v>2000000</v>
      </c>
      <c r="F100" s="126">
        <v>10.810499999999999</v>
      </c>
      <c r="G100" s="126">
        <v>10.816800000000001</v>
      </c>
      <c r="H100" s="125">
        <v>2000000</v>
      </c>
      <c r="I100" s="125">
        <v>1971082038.73</v>
      </c>
      <c r="J100" s="126">
        <v>100</v>
      </c>
    </row>
    <row r="101" spans="2:10">
      <c r="B101" s="161">
        <v>45365</v>
      </c>
      <c r="C101" s="195">
        <v>45369</v>
      </c>
      <c r="D101" s="161">
        <v>47849</v>
      </c>
      <c r="E101" s="125">
        <v>500000</v>
      </c>
      <c r="F101" s="126">
        <v>10.810499999999999</v>
      </c>
      <c r="G101" s="126">
        <v>10.810499999999999</v>
      </c>
      <c r="H101" s="125">
        <v>33434</v>
      </c>
      <c r="I101" s="125">
        <v>32964072.120000001</v>
      </c>
      <c r="J101" s="126">
        <v>6.6867999999999999</v>
      </c>
    </row>
    <row r="102" spans="2:10">
      <c r="B102" s="161">
        <v>45372</v>
      </c>
      <c r="C102" s="195">
        <v>45373</v>
      </c>
      <c r="D102" s="161">
        <v>47849</v>
      </c>
      <c r="E102" s="125">
        <v>2000000</v>
      </c>
      <c r="F102" s="126">
        <v>10.853999999999999</v>
      </c>
      <c r="G102" s="126">
        <v>10.8584</v>
      </c>
      <c r="H102" s="125">
        <v>2000000</v>
      </c>
      <c r="I102" s="125">
        <v>1971270750.97</v>
      </c>
      <c r="J102" s="126">
        <v>100</v>
      </c>
    </row>
    <row r="103" spans="2:10">
      <c r="B103" s="161">
        <v>45372</v>
      </c>
      <c r="C103" s="195">
        <v>45376</v>
      </c>
      <c r="D103" s="162">
        <v>47849</v>
      </c>
      <c r="E103" s="125">
        <v>500000</v>
      </c>
      <c r="F103" s="126">
        <v>10.853999999999999</v>
      </c>
      <c r="G103" s="126">
        <v>10.853999999999999</v>
      </c>
      <c r="H103" s="125">
        <v>0</v>
      </c>
      <c r="I103" s="125">
        <v>0</v>
      </c>
      <c r="J103" s="126">
        <v>0</v>
      </c>
    </row>
    <row r="104" spans="2:10">
      <c r="B104" s="161" t="s">
        <v>30</v>
      </c>
      <c r="C104" s="163" t="s">
        <v>30</v>
      </c>
      <c r="D104" s="161" t="s">
        <v>30</v>
      </c>
      <c r="E104" s="125" t="s">
        <v>30</v>
      </c>
      <c r="F104" s="126" t="s">
        <v>30</v>
      </c>
      <c r="G104" s="126" t="s">
        <v>30</v>
      </c>
      <c r="H104" s="125" t="s">
        <v>30</v>
      </c>
      <c r="I104" s="125" t="s">
        <v>30</v>
      </c>
      <c r="J104" s="126" t="s">
        <v>30</v>
      </c>
    </row>
    <row r="105" spans="2:10">
      <c r="B105" s="193" t="s">
        <v>30</v>
      </c>
      <c r="C105" s="194" t="s">
        <v>30</v>
      </c>
      <c r="D105" s="193">
        <v>49310</v>
      </c>
      <c r="E105" s="190">
        <v>3275000</v>
      </c>
      <c r="F105" s="191">
        <v>10.934714679261067</v>
      </c>
      <c r="G105" s="191">
        <v>10.935673911558226</v>
      </c>
      <c r="H105" s="190">
        <v>2500000</v>
      </c>
      <c r="I105" s="190">
        <v>2418048176.75</v>
      </c>
      <c r="J105" s="191">
        <v>76.335877862595424</v>
      </c>
    </row>
    <row r="106" spans="2:10">
      <c r="B106" s="161">
        <v>45351</v>
      </c>
      <c r="C106" s="161">
        <v>45352</v>
      </c>
      <c r="D106" s="161">
        <v>49310</v>
      </c>
      <c r="E106" s="125">
        <v>150000</v>
      </c>
      <c r="F106" s="126">
        <v>0</v>
      </c>
      <c r="G106" s="126">
        <v>0</v>
      </c>
      <c r="H106" s="125">
        <v>0</v>
      </c>
      <c r="I106" s="125">
        <v>0</v>
      </c>
      <c r="J106" s="126">
        <v>0</v>
      </c>
    </row>
    <row r="107" spans="2:10">
      <c r="B107" s="161">
        <v>45358</v>
      </c>
      <c r="C107" s="161">
        <v>45359</v>
      </c>
      <c r="D107" s="161">
        <v>49310</v>
      </c>
      <c r="E107" s="125">
        <v>500000</v>
      </c>
      <c r="F107" s="126">
        <v>10.754099999999999</v>
      </c>
      <c r="G107" s="126">
        <v>10.7547</v>
      </c>
      <c r="H107" s="125">
        <v>500000</v>
      </c>
      <c r="I107" s="125">
        <v>487670951.39999998</v>
      </c>
      <c r="J107" s="126">
        <v>100</v>
      </c>
    </row>
    <row r="108" spans="2:10">
      <c r="B108" s="161">
        <v>45358</v>
      </c>
      <c r="C108" s="161">
        <v>45362</v>
      </c>
      <c r="D108" s="161">
        <v>49310</v>
      </c>
      <c r="E108" s="125">
        <v>125000</v>
      </c>
      <c r="F108" s="126">
        <v>10.754099999999999</v>
      </c>
      <c r="G108" s="126">
        <v>10.754099999999999</v>
      </c>
      <c r="H108" s="125">
        <v>0</v>
      </c>
      <c r="I108" s="125">
        <v>0</v>
      </c>
      <c r="J108" s="126">
        <v>0</v>
      </c>
    </row>
    <row r="109" spans="2:10">
      <c r="B109" s="161">
        <v>45365</v>
      </c>
      <c r="C109" s="161">
        <v>45366</v>
      </c>
      <c r="D109" s="161">
        <v>49310</v>
      </c>
      <c r="E109" s="125">
        <v>1000000</v>
      </c>
      <c r="F109" s="126">
        <v>10.958</v>
      </c>
      <c r="G109" s="126">
        <v>10.959</v>
      </c>
      <c r="H109" s="125">
        <v>1000000</v>
      </c>
      <c r="I109" s="125">
        <v>965476115</v>
      </c>
      <c r="J109" s="126">
        <v>100</v>
      </c>
    </row>
    <row r="110" spans="2:10">
      <c r="B110" s="161">
        <v>45365</v>
      </c>
      <c r="C110" s="161">
        <v>45369</v>
      </c>
      <c r="D110" s="161">
        <v>49310</v>
      </c>
      <c r="E110" s="125">
        <v>250000</v>
      </c>
      <c r="F110" s="126">
        <v>10.958</v>
      </c>
      <c r="G110" s="126">
        <v>10.958</v>
      </c>
      <c r="H110" s="125">
        <v>0</v>
      </c>
      <c r="I110" s="125">
        <v>0</v>
      </c>
      <c r="J110" s="126">
        <v>0</v>
      </c>
    </row>
    <row r="111" spans="2:10">
      <c r="B111" s="161">
        <v>45372</v>
      </c>
      <c r="C111" s="161">
        <v>45373</v>
      </c>
      <c r="D111" s="161">
        <v>49310</v>
      </c>
      <c r="E111" s="125">
        <v>1000000</v>
      </c>
      <c r="F111" s="126">
        <v>11.002700000000001</v>
      </c>
      <c r="G111" s="126">
        <v>11.0038</v>
      </c>
      <c r="H111" s="125">
        <v>1000000</v>
      </c>
      <c r="I111" s="125">
        <v>964901110.35000002</v>
      </c>
      <c r="J111" s="126">
        <v>100</v>
      </c>
    </row>
    <row r="112" spans="2:10">
      <c r="B112" s="161">
        <v>45372</v>
      </c>
      <c r="C112" s="161">
        <v>45376</v>
      </c>
      <c r="D112" s="162">
        <v>49310</v>
      </c>
      <c r="E112" s="125">
        <v>250000</v>
      </c>
      <c r="F112" s="126">
        <v>11.002700000000001</v>
      </c>
      <c r="G112" s="126">
        <v>11.002700000000001</v>
      </c>
      <c r="H112" s="125">
        <v>0</v>
      </c>
      <c r="I112" s="125">
        <v>0</v>
      </c>
      <c r="J112" s="126">
        <v>0</v>
      </c>
    </row>
    <row r="113" spans="2:10">
      <c r="B113" s="161" t="s">
        <v>30</v>
      </c>
      <c r="C113" s="163" t="s">
        <v>30</v>
      </c>
      <c r="D113" s="161" t="s">
        <v>30</v>
      </c>
      <c r="E113" s="125" t="s">
        <v>30</v>
      </c>
      <c r="F113" s="126" t="s">
        <v>30</v>
      </c>
      <c r="G113" s="126" t="s">
        <v>30</v>
      </c>
      <c r="H113" s="125" t="s">
        <v>30</v>
      </c>
      <c r="I113" s="125" t="s">
        <v>30</v>
      </c>
      <c r="J113" s="126"/>
    </row>
    <row r="114" spans="2:10">
      <c r="B114" s="145" t="s">
        <v>31</v>
      </c>
      <c r="C114" s="168" t="s">
        <v>30</v>
      </c>
      <c r="D114" s="203" t="s">
        <v>30</v>
      </c>
      <c r="E114" s="142">
        <v>79900000</v>
      </c>
      <c r="F114" s="142"/>
      <c r="G114" s="142"/>
      <c r="H114" s="142">
        <v>67180144</v>
      </c>
      <c r="I114" s="142">
        <v>164230814160.12006</v>
      </c>
      <c r="J114" s="142">
        <v>84.080280350438059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C42E-061B-41C1-8280-147AE6F811F1}">
  <dimension ref="B1:J124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7109375" style="83" bestFit="1" customWidth="1"/>
    <col min="5" max="5" width="14" style="82" bestFit="1" customWidth="1"/>
    <col min="6" max="6" width="12.28515625" style="82" bestFit="1" customWidth="1"/>
    <col min="7" max="7" width="14" style="82" bestFit="1" customWidth="1"/>
    <col min="8" max="8" width="13.85546875" style="82" bestFit="1" customWidth="1"/>
    <col min="9" max="9" width="17.85546875" style="82" bestFit="1" customWidth="1"/>
    <col min="10" max="10" width="18" style="82" bestFit="1" customWidth="1"/>
    <col min="11" max="16384" width="9.140625" style="82"/>
  </cols>
  <sheetData>
    <row r="1" spans="2:10">
      <c r="B1" s="81" t="s">
        <v>65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219" t="s">
        <v>9</v>
      </c>
      <c r="C5" s="201" t="s">
        <v>30</v>
      </c>
      <c r="D5" s="201" t="s">
        <v>30</v>
      </c>
      <c r="E5" s="188">
        <v>7875000</v>
      </c>
      <c r="F5" s="189" t="s">
        <v>30</v>
      </c>
      <c r="G5" s="189" t="s">
        <v>30</v>
      </c>
      <c r="H5" s="188">
        <v>6331633</v>
      </c>
      <c r="I5" s="188">
        <v>92387144462.519989</v>
      </c>
      <c r="J5" s="189">
        <v>80.401688888888884</v>
      </c>
    </row>
    <row r="6" spans="2:10">
      <c r="B6" s="193" t="s">
        <v>30</v>
      </c>
      <c r="C6" s="193" t="s">
        <v>30</v>
      </c>
      <c r="D6" s="193">
        <v>46447</v>
      </c>
      <c r="E6" s="190">
        <v>2875000</v>
      </c>
      <c r="F6" s="191">
        <v>0.10317187991575179</v>
      </c>
      <c r="G6" s="191">
        <v>0.10317187991575179</v>
      </c>
      <c r="H6" s="190">
        <v>2473279</v>
      </c>
      <c r="I6" s="190">
        <v>36299076777.989998</v>
      </c>
      <c r="J6" s="215">
        <v>86.027095652173912</v>
      </c>
    </row>
    <row r="7" spans="2:10">
      <c r="B7" s="161">
        <v>45384</v>
      </c>
      <c r="C7" s="195">
        <v>45385</v>
      </c>
      <c r="D7" s="161">
        <v>46447</v>
      </c>
      <c r="E7" s="125">
        <v>625000</v>
      </c>
      <c r="F7" s="126">
        <v>0.10350000000000001</v>
      </c>
      <c r="G7" s="126">
        <v>0.10350000000000001</v>
      </c>
      <c r="H7" s="125">
        <v>335716</v>
      </c>
      <c r="I7" s="125">
        <v>4907468186.1099997</v>
      </c>
      <c r="J7" s="126">
        <v>53.714559999999999</v>
      </c>
    </row>
    <row r="8" spans="2:10">
      <c r="B8" s="161">
        <v>45391</v>
      </c>
      <c r="C8" s="195">
        <v>45392</v>
      </c>
      <c r="D8" s="161">
        <v>46447</v>
      </c>
      <c r="E8" s="125">
        <v>375000</v>
      </c>
      <c r="F8" s="126">
        <v>0.10440000000000002</v>
      </c>
      <c r="G8" s="126">
        <v>0.10440000000000002</v>
      </c>
      <c r="H8" s="125">
        <v>323261</v>
      </c>
      <c r="I8" s="125">
        <v>4734876425.1099997</v>
      </c>
      <c r="J8" s="126">
        <v>86.202933333333334</v>
      </c>
    </row>
    <row r="9" spans="2:10">
      <c r="B9" s="161">
        <v>45398</v>
      </c>
      <c r="C9" s="195">
        <v>45399</v>
      </c>
      <c r="D9" s="161">
        <v>46447</v>
      </c>
      <c r="E9" s="125">
        <v>937500</v>
      </c>
      <c r="F9" s="126">
        <v>0.1042</v>
      </c>
      <c r="G9" s="126">
        <v>0.1042</v>
      </c>
      <c r="H9" s="125">
        <v>903450</v>
      </c>
      <c r="I9" s="125">
        <v>13259979309.129999</v>
      </c>
      <c r="J9" s="126">
        <v>96.367999999999995</v>
      </c>
    </row>
    <row r="10" spans="2:10">
      <c r="B10" s="161">
        <v>45405</v>
      </c>
      <c r="C10" s="195">
        <v>45406</v>
      </c>
      <c r="D10" s="162">
        <v>46447</v>
      </c>
      <c r="E10" s="125">
        <v>937500</v>
      </c>
      <c r="F10" s="126">
        <v>0.1016</v>
      </c>
      <c r="G10" s="126">
        <v>0.1016</v>
      </c>
      <c r="H10" s="125">
        <v>910852</v>
      </c>
      <c r="I10" s="125">
        <v>13396752857.639999</v>
      </c>
      <c r="J10" s="126">
        <v>97.157546666666676</v>
      </c>
    </row>
    <row r="11" spans="2:10">
      <c r="B11" s="161" t="s">
        <v>30</v>
      </c>
      <c r="C11" s="161" t="s">
        <v>30</v>
      </c>
      <c r="D11" s="161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 t="s">
        <v>30</v>
      </c>
    </row>
    <row r="12" spans="2:10">
      <c r="B12" s="193" t="s">
        <v>30</v>
      </c>
      <c r="C12" s="193" t="s">
        <v>30</v>
      </c>
      <c r="D12" s="193">
        <v>47635</v>
      </c>
      <c r="E12" s="190">
        <v>5000000</v>
      </c>
      <c r="F12" s="191">
        <v>0.18447542283425411</v>
      </c>
      <c r="G12" s="191">
        <v>0.18447542283425411</v>
      </c>
      <c r="H12" s="190">
        <v>3858354</v>
      </c>
      <c r="I12" s="190">
        <v>56088067684.529991</v>
      </c>
      <c r="J12" s="215">
        <v>77.167079999999999</v>
      </c>
    </row>
    <row r="13" spans="2:10">
      <c r="B13" s="161">
        <v>45384</v>
      </c>
      <c r="C13" s="195">
        <v>45385</v>
      </c>
      <c r="D13" s="161">
        <v>47635</v>
      </c>
      <c r="E13" s="125">
        <v>1875000</v>
      </c>
      <c r="F13" s="126">
        <v>0.185</v>
      </c>
      <c r="G13" s="126">
        <v>0.185</v>
      </c>
      <c r="H13" s="125">
        <v>1300776</v>
      </c>
      <c r="I13" s="125">
        <v>18857006812.089996</v>
      </c>
      <c r="J13" s="126">
        <v>69.374719999999996</v>
      </c>
    </row>
    <row r="14" spans="2:10">
      <c r="B14" s="161">
        <v>45391</v>
      </c>
      <c r="C14" s="195">
        <v>45392</v>
      </c>
      <c r="D14" s="161">
        <v>47635</v>
      </c>
      <c r="E14" s="125">
        <v>937500</v>
      </c>
      <c r="F14" s="126">
        <v>0.18499999999999997</v>
      </c>
      <c r="G14" s="126">
        <v>0.18499999999999997</v>
      </c>
      <c r="H14" s="125">
        <v>794998</v>
      </c>
      <c r="I14" s="125">
        <v>11548462084.24</v>
      </c>
      <c r="J14" s="126">
        <v>84.799786666666662</v>
      </c>
    </row>
    <row r="15" spans="2:10">
      <c r="B15" s="161">
        <v>45398</v>
      </c>
      <c r="C15" s="195">
        <v>45399</v>
      </c>
      <c r="D15" s="161">
        <v>47635</v>
      </c>
      <c r="E15" s="125">
        <v>1250000</v>
      </c>
      <c r="F15" s="126">
        <v>0.18459999999999996</v>
      </c>
      <c r="G15" s="126">
        <v>0.18459999999999996</v>
      </c>
      <c r="H15" s="125">
        <v>942134</v>
      </c>
      <c r="I15" s="125">
        <v>13714173748.93</v>
      </c>
      <c r="J15" s="126">
        <v>75.370720000000006</v>
      </c>
    </row>
    <row r="16" spans="2:10">
      <c r="B16" s="161">
        <v>45405</v>
      </c>
      <c r="C16" s="195">
        <v>45406</v>
      </c>
      <c r="D16" s="162">
        <v>47635</v>
      </c>
      <c r="E16" s="125">
        <v>937500</v>
      </c>
      <c r="F16" s="126">
        <v>0.183</v>
      </c>
      <c r="G16" s="126">
        <v>0.183</v>
      </c>
      <c r="H16" s="125">
        <v>820446</v>
      </c>
      <c r="I16" s="125">
        <v>11968425039.269999</v>
      </c>
      <c r="J16" s="126">
        <v>87.514240000000001</v>
      </c>
    </row>
    <row r="17" spans="2:10">
      <c r="B17" s="161" t="s">
        <v>30</v>
      </c>
      <c r="C17" s="161" t="s">
        <v>30</v>
      </c>
      <c r="D17" s="161" t="s">
        <v>30</v>
      </c>
      <c r="E17" s="125" t="s">
        <v>30</v>
      </c>
      <c r="F17" s="126" t="s">
        <v>30</v>
      </c>
      <c r="G17" s="126" t="s">
        <v>30</v>
      </c>
      <c r="H17" s="125" t="s">
        <v>30</v>
      </c>
      <c r="I17" s="125" t="s">
        <v>30</v>
      </c>
      <c r="J17" s="126" t="s">
        <v>30</v>
      </c>
    </row>
    <row r="18" spans="2:10">
      <c r="B18" s="219" t="s">
        <v>10</v>
      </c>
      <c r="C18" s="201" t="s">
        <v>30</v>
      </c>
      <c r="D18" s="201" t="s">
        <v>30</v>
      </c>
      <c r="E18" s="188">
        <v>36800000</v>
      </c>
      <c r="F18" s="189" t="s">
        <v>30</v>
      </c>
      <c r="G18" s="189" t="s">
        <v>30</v>
      </c>
      <c r="H18" s="188">
        <v>29648619</v>
      </c>
      <c r="I18" s="188">
        <v>21692782697.970001</v>
      </c>
      <c r="J18" s="189">
        <v>80.566899456521739</v>
      </c>
    </row>
    <row r="19" spans="2:10">
      <c r="B19" s="193" t="s">
        <v>30</v>
      </c>
      <c r="C19" s="193" t="s">
        <v>30</v>
      </c>
      <c r="D19" s="193">
        <v>45566</v>
      </c>
      <c r="E19" s="190">
        <v>1437500</v>
      </c>
      <c r="F19" s="191">
        <v>10.013294308217368</v>
      </c>
      <c r="G19" s="191">
        <v>10.018294469889069</v>
      </c>
      <c r="H19" s="190">
        <v>1172142</v>
      </c>
      <c r="I19" s="190">
        <v>1118597622.3099999</v>
      </c>
      <c r="J19" s="215">
        <v>81.540313043478264</v>
      </c>
    </row>
    <row r="20" spans="2:10">
      <c r="B20" s="161">
        <v>45386</v>
      </c>
      <c r="C20" s="195">
        <v>45387</v>
      </c>
      <c r="D20" s="161">
        <v>45566</v>
      </c>
      <c r="E20" s="125">
        <v>1000000</v>
      </c>
      <c r="F20" s="126">
        <v>9.9632000000000005</v>
      </c>
      <c r="G20" s="126">
        <v>9.9678000000000004</v>
      </c>
      <c r="H20" s="125">
        <v>1000000</v>
      </c>
      <c r="I20" s="125">
        <v>953981364.77999997</v>
      </c>
      <c r="J20" s="126">
        <v>100</v>
      </c>
    </row>
    <row r="21" spans="2:10">
      <c r="B21" s="161">
        <v>45386</v>
      </c>
      <c r="C21" s="195">
        <v>45390</v>
      </c>
      <c r="D21" s="161">
        <v>45566</v>
      </c>
      <c r="E21" s="125">
        <v>250000</v>
      </c>
      <c r="F21" s="126">
        <v>9.9632000000000005</v>
      </c>
      <c r="G21" s="126">
        <v>9.9632000000000005</v>
      </c>
      <c r="H21" s="125">
        <v>0</v>
      </c>
      <c r="I21" s="125">
        <v>0</v>
      </c>
      <c r="J21" s="126">
        <v>0</v>
      </c>
    </row>
    <row r="22" spans="2:10">
      <c r="B22" s="161">
        <v>45400</v>
      </c>
      <c r="C22" s="195">
        <v>45401</v>
      </c>
      <c r="D22" s="161">
        <v>45566</v>
      </c>
      <c r="E22" s="125">
        <v>150000</v>
      </c>
      <c r="F22" s="126">
        <v>10.303599999999999</v>
      </c>
      <c r="G22" s="126">
        <v>10.311999999999999</v>
      </c>
      <c r="H22" s="125">
        <v>150000</v>
      </c>
      <c r="I22" s="125">
        <v>143435080.84999999</v>
      </c>
      <c r="J22" s="126">
        <v>100</v>
      </c>
    </row>
    <row r="23" spans="2:10">
      <c r="B23" s="161">
        <v>45400</v>
      </c>
      <c r="C23" s="195">
        <v>45404</v>
      </c>
      <c r="D23" s="162">
        <v>45566</v>
      </c>
      <c r="E23" s="125">
        <v>37500</v>
      </c>
      <c r="F23" s="126">
        <v>10.303599999999999</v>
      </c>
      <c r="G23" s="126">
        <v>10.303599999999999</v>
      </c>
      <c r="H23" s="125">
        <v>22142</v>
      </c>
      <c r="I23" s="125">
        <v>21181176.68</v>
      </c>
      <c r="J23" s="126">
        <v>59.045333333333339</v>
      </c>
    </row>
    <row r="24" spans="2:10">
      <c r="B24" s="161" t="s">
        <v>30</v>
      </c>
      <c r="C24" s="161" t="s">
        <v>30</v>
      </c>
      <c r="D24" s="161" t="s">
        <v>30</v>
      </c>
      <c r="E24" s="125" t="s">
        <v>30</v>
      </c>
      <c r="F24" s="126" t="s">
        <v>30</v>
      </c>
      <c r="G24" s="126" t="s">
        <v>30</v>
      </c>
      <c r="H24" s="125" t="s">
        <v>30</v>
      </c>
      <c r="I24" s="125" t="s">
        <v>30</v>
      </c>
      <c r="J24" s="126" t="s">
        <v>30</v>
      </c>
    </row>
    <row r="25" spans="2:10">
      <c r="B25" s="193" t="s">
        <v>30</v>
      </c>
      <c r="C25" s="193" t="s">
        <v>30</v>
      </c>
      <c r="D25" s="193">
        <v>45748</v>
      </c>
      <c r="E25" s="190">
        <v>1737500</v>
      </c>
      <c r="F25" s="191">
        <v>9.8891102339873189</v>
      </c>
      <c r="G25" s="191">
        <v>9.8906473077644677</v>
      </c>
      <c r="H25" s="190">
        <v>1185213</v>
      </c>
      <c r="I25" s="190">
        <v>1078957962.29</v>
      </c>
      <c r="J25" s="191">
        <v>68.213697841726614</v>
      </c>
    </row>
    <row r="26" spans="2:10">
      <c r="B26" s="161">
        <v>45379</v>
      </c>
      <c r="C26" s="195">
        <v>45383</v>
      </c>
      <c r="D26" s="161">
        <v>45748</v>
      </c>
      <c r="E26" s="125">
        <v>1000000</v>
      </c>
      <c r="F26" s="126">
        <v>9.8338999999999999</v>
      </c>
      <c r="G26" s="126">
        <v>9.8346999999999998</v>
      </c>
      <c r="H26" s="125">
        <v>1000000</v>
      </c>
      <c r="I26" s="125">
        <v>910126566.89999998</v>
      </c>
      <c r="J26" s="126">
        <v>100</v>
      </c>
    </row>
    <row r="27" spans="2:10">
      <c r="B27" s="161">
        <v>45379</v>
      </c>
      <c r="C27" s="195">
        <v>45384</v>
      </c>
      <c r="D27" s="161">
        <v>45748</v>
      </c>
      <c r="E27" s="125">
        <v>250000</v>
      </c>
      <c r="F27" s="126">
        <v>9.8338999999999999</v>
      </c>
      <c r="G27" s="126">
        <v>9.8338999999999999</v>
      </c>
      <c r="H27" s="125">
        <v>0</v>
      </c>
      <c r="I27" s="125">
        <v>0</v>
      </c>
      <c r="J27" s="126">
        <v>0</v>
      </c>
    </row>
    <row r="28" spans="2:10">
      <c r="B28" s="161">
        <v>45393</v>
      </c>
      <c r="C28" s="195">
        <v>45394</v>
      </c>
      <c r="D28" s="161">
        <v>45748</v>
      </c>
      <c r="E28" s="125">
        <v>150000</v>
      </c>
      <c r="F28" s="126">
        <v>10.085100000000001</v>
      </c>
      <c r="G28" s="126">
        <v>10.0914</v>
      </c>
      <c r="H28" s="125">
        <v>102000</v>
      </c>
      <c r="I28" s="125">
        <v>92938606.260000005</v>
      </c>
      <c r="J28" s="126">
        <v>68</v>
      </c>
    </row>
    <row r="29" spans="2:10">
      <c r="B29" s="161">
        <v>45393</v>
      </c>
      <c r="C29" s="195">
        <v>45397</v>
      </c>
      <c r="D29" s="161">
        <v>45748</v>
      </c>
      <c r="E29" s="125">
        <v>37500</v>
      </c>
      <c r="F29" s="126">
        <v>10.085100000000001</v>
      </c>
      <c r="G29" s="126">
        <v>10.085100000000001</v>
      </c>
      <c r="H29" s="125">
        <v>23213</v>
      </c>
      <c r="I29" s="125">
        <v>21158897.460000001</v>
      </c>
      <c r="J29" s="126">
        <v>61.901333333333334</v>
      </c>
    </row>
    <row r="30" spans="2:10">
      <c r="B30" s="161">
        <v>45407</v>
      </c>
      <c r="C30" s="195">
        <v>45408</v>
      </c>
      <c r="D30" s="162">
        <v>45748</v>
      </c>
      <c r="E30" s="125">
        <v>300000</v>
      </c>
      <c r="F30" s="126">
        <v>10.3986</v>
      </c>
      <c r="G30" s="126">
        <v>10.4049</v>
      </c>
      <c r="H30" s="125">
        <v>60000</v>
      </c>
      <c r="I30" s="125">
        <v>54733891.670000002</v>
      </c>
      <c r="J30" s="126">
        <v>20</v>
      </c>
    </row>
    <row r="31" spans="2:10">
      <c r="B31" s="161" t="s">
        <v>30</v>
      </c>
      <c r="C31" s="161" t="s">
        <v>30</v>
      </c>
      <c r="D31" s="161" t="s">
        <v>30</v>
      </c>
      <c r="E31" s="125" t="s">
        <v>30</v>
      </c>
      <c r="F31" s="126" t="s">
        <v>30</v>
      </c>
      <c r="G31" s="126" t="s">
        <v>30</v>
      </c>
      <c r="H31" s="125" t="s">
        <v>30</v>
      </c>
      <c r="I31" s="125" t="s">
        <v>30</v>
      </c>
      <c r="J31" s="126" t="s">
        <v>30</v>
      </c>
    </row>
    <row r="32" spans="2:10">
      <c r="B32" s="193" t="s">
        <v>30</v>
      </c>
      <c r="C32" s="193" t="s">
        <v>30</v>
      </c>
      <c r="D32" s="193">
        <v>46753</v>
      </c>
      <c r="E32" s="190">
        <v>12250000</v>
      </c>
      <c r="F32" s="191">
        <v>10.75074617871125</v>
      </c>
      <c r="G32" s="191">
        <v>10.755175895597533</v>
      </c>
      <c r="H32" s="190">
        <v>10117786</v>
      </c>
      <c r="I32" s="190">
        <v>6915918188.9499998</v>
      </c>
      <c r="J32" s="191">
        <v>82.594171428571428</v>
      </c>
    </row>
    <row r="33" spans="2:10">
      <c r="B33" s="161">
        <v>45379</v>
      </c>
      <c r="C33" s="195">
        <v>45383</v>
      </c>
      <c r="D33" s="161">
        <v>46753</v>
      </c>
      <c r="E33" s="125">
        <v>5000000</v>
      </c>
      <c r="F33" s="126">
        <v>10.5694</v>
      </c>
      <c r="G33" s="126">
        <v>10.5745</v>
      </c>
      <c r="H33" s="125">
        <v>5000000</v>
      </c>
      <c r="I33" s="125">
        <v>3431712960.5999999</v>
      </c>
      <c r="J33" s="126">
        <v>100</v>
      </c>
    </row>
    <row r="34" spans="2:10">
      <c r="B34" s="161">
        <v>45379</v>
      </c>
      <c r="C34" s="195">
        <v>45384</v>
      </c>
      <c r="D34" s="161">
        <v>46753</v>
      </c>
      <c r="E34" s="125">
        <v>1250000</v>
      </c>
      <c r="F34" s="126">
        <v>10.5694</v>
      </c>
      <c r="G34" s="126">
        <v>10.5694</v>
      </c>
      <c r="H34" s="125">
        <v>0</v>
      </c>
      <c r="I34" s="125">
        <v>0</v>
      </c>
      <c r="J34" s="126">
        <v>0</v>
      </c>
    </row>
    <row r="35" spans="2:10">
      <c r="B35" s="161">
        <v>45386</v>
      </c>
      <c r="C35" s="195">
        <v>45387</v>
      </c>
      <c r="D35" s="161">
        <v>46753</v>
      </c>
      <c r="E35" s="125">
        <v>3000000</v>
      </c>
      <c r="F35" s="126">
        <v>10.664999999999999</v>
      </c>
      <c r="G35" s="126">
        <v>10.667999999999999</v>
      </c>
      <c r="H35" s="125">
        <v>3000000</v>
      </c>
      <c r="I35" s="125">
        <v>2055680182.8399999</v>
      </c>
      <c r="J35" s="126">
        <v>100</v>
      </c>
    </row>
    <row r="36" spans="2:10">
      <c r="B36" s="161">
        <v>45386</v>
      </c>
      <c r="C36" s="195">
        <v>45390</v>
      </c>
      <c r="D36" s="161">
        <v>46753</v>
      </c>
      <c r="E36" s="125">
        <v>750000</v>
      </c>
      <c r="F36" s="126">
        <v>10.664999999999999</v>
      </c>
      <c r="G36" s="126">
        <v>10.664999999999999</v>
      </c>
      <c r="H36" s="125">
        <v>0</v>
      </c>
      <c r="I36" s="125">
        <v>0</v>
      </c>
      <c r="J36" s="126">
        <v>0</v>
      </c>
    </row>
    <row r="37" spans="2:10">
      <c r="B37" s="161">
        <v>45393</v>
      </c>
      <c r="C37" s="195">
        <v>45394</v>
      </c>
      <c r="D37" s="161">
        <v>46753</v>
      </c>
      <c r="E37" s="125">
        <v>150000</v>
      </c>
      <c r="F37" s="126">
        <v>10.987500000000001</v>
      </c>
      <c r="G37" s="126">
        <v>10.99</v>
      </c>
      <c r="H37" s="125">
        <v>150000</v>
      </c>
      <c r="I37" s="125">
        <v>101884960.45999999</v>
      </c>
      <c r="J37" s="126">
        <v>100</v>
      </c>
    </row>
    <row r="38" spans="2:10">
      <c r="B38" s="161">
        <v>45393</v>
      </c>
      <c r="C38" s="195">
        <v>45397</v>
      </c>
      <c r="D38" s="161">
        <v>46753</v>
      </c>
      <c r="E38" s="125">
        <v>37500</v>
      </c>
      <c r="F38" s="126">
        <v>10.987500000000001</v>
      </c>
      <c r="G38" s="126">
        <v>10.987500000000001</v>
      </c>
      <c r="H38" s="125">
        <v>18364</v>
      </c>
      <c r="I38" s="125">
        <v>12478597.4</v>
      </c>
      <c r="J38" s="126">
        <v>48.970666666666666</v>
      </c>
    </row>
    <row r="39" spans="2:10">
      <c r="B39" s="161">
        <v>45400</v>
      </c>
      <c r="C39" s="195">
        <v>45401</v>
      </c>
      <c r="D39" s="161">
        <v>46753</v>
      </c>
      <c r="E39" s="125">
        <v>150000</v>
      </c>
      <c r="F39" s="126">
        <v>11.2387</v>
      </c>
      <c r="G39" s="126">
        <v>11.243</v>
      </c>
      <c r="H39" s="125">
        <v>150000</v>
      </c>
      <c r="I39" s="125">
        <v>101247538.31</v>
      </c>
      <c r="J39" s="126">
        <v>100</v>
      </c>
    </row>
    <row r="40" spans="2:10">
      <c r="B40" s="161">
        <v>45400</v>
      </c>
      <c r="C40" s="195">
        <v>45404</v>
      </c>
      <c r="D40" s="161">
        <v>46753</v>
      </c>
      <c r="E40" s="125">
        <v>37500</v>
      </c>
      <c r="F40" s="126">
        <v>11.2387</v>
      </c>
      <c r="G40" s="126">
        <v>11.2387</v>
      </c>
      <c r="H40" s="125">
        <v>34425</v>
      </c>
      <c r="I40" s="125">
        <v>23246158.100000001</v>
      </c>
      <c r="J40" s="126">
        <v>91.8</v>
      </c>
    </row>
    <row r="41" spans="2:10">
      <c r="B41" s="161">
        <v>45407</v>
      </c>
      <c r="C41" s="195">
        <v>45408</v>
      </c>
      <c r="D41" s="161">
        <v>46753</v>
      </c>
      <c r="E41" s="125">
        <v>1500000</v>
      </c>
      <c r="F41" s="126">
        <v>11.3482</v>
      </c>
      <c r="G41" s="126">
        <v>11.354900000000001</v>
      </c>
      <c r="H41" s="125">
        <v>1390000</v>
      </c>
      <c r="I41" s="125">
        <v>936821809.29999995</v>
      </c>
      <c r="J41" s="126">
        <v>92.666666666666657</v>
      </c>
    </row>
    <row r="42" spans="2:10">
      <c r="B42" s="161">
        <v>45407</v>
      </c>
      <c r="C42" s="195">
        <v>45411</v>
      </c>
      <c r="D42" s="162">
        <v>46753</v>
      </c>
      <c r="E42" s="125">
        <v>375000</v>
      </c>
      <c r="F42" s="126">
        <v>11.3482</v>
      </c>
      <c r="G42" s="126">
        <v>11.3482</v>
      </c>
      <c r="H42" s="125">
        <v>374997</v>
      </c>
      <c r="I42" s="125">
        <v>252845981.94</v>
      </c>
      <c r="J42" s="126">
        <v>99.999200000000002</v>
      </c>
    </row>
    <row r="43" spans="2:10">
      <c r="B43" s="161" t="s">
        <v>30</v>
      </c>
      <c r="C43" s="161" t="s">
        <v>30</v>
      </c>
      <c r="D43" s="161" t="s">
        <v>30</v>
      </c>
      <c r="E43" s="125" t="s">
        <v>30</v>
      </c>
      <c r="F43" s="126" t="s">
        <v>30</v>
      </c>
      <c r="G43" s="126" t="s">
        <v>30</v>
      </c>
      <c r="H43" s="125" t="s">
        <v>30</v>
      </c>
      <c r="I43" s="125" t="s">
        <v>30</v>
      </c>
      <c r="J43" s="126" t="s">
        <v>30</v>
      </c>
    </row>
    <row r="44" spans="2:10">
      <c r="B44" s="193" t="s">
        <v>30</v>
      </c>
      <c r="C44" s="193" t="s">
        <v>30</v>
      </c>
      <c r="D44" s="193">
        <v>47484</v>
      </c>
      <c r="E44" s="190">
        <v>7250000</v>
      </c>
      <c r="F44" s="191">
        <v>11.199971909536309</v>
      </c>
      <c r="G44" s="191">
        <v>11.206209839690549</v>
      </c>
      <c r="H44" s="190">
        <v>5705850</v>
      </c>
      <c r="I44" s="190">
        <v>3117300626.75</v>
      </c>
      <c r="J44" s="191">
        <v>78.701379310344834</v>
      </c>
    </row>
    <row r="45" spans="2:10">
      <c r="B45" s="161">
        <v>45379</v>
      </c>
      <c r="C45" s="195">
        <v>45383</v>
      </c>
      <c r="D45" s="161">
        <v>47484</v>
      </c>
      <c r="E45" s="125">
        <v>3000000</v>
      </c>
      <c r="F45" s="126">
        <v>10.971299999999999</v>
      </c>
      <c r="G45" s="126">
        <v>10.978899999999999</v>
      </c>
      <c r="H45" s="125">
        <v>3000000</v>
      </c>
      <c r="I45" s="125">
        <v>1654219109.29</v>
      </c>
      <c r="J45" s="126">
        <v>100</v>
      </c>
    </row>
    <row r="46" spans="2:10">
      <c r="B46" s="161">
        <v>45379</v>
      </c>
      <c r="C46" s="195">
        <v>45384</v>
      </c>
      <c r="D46" s="161">
        <v>47484</v>
      </c>
      <c r="E46" s="125">
        <v>750000</v>
      </c>
      <c r="F46" s="126">
        <v>10.971299999999999</v>
      </c>
      <c r="G46" s="126">
        <v>10.971299999999999</v>
      </c>
      <c r="H46" s="125">
        <v>0</v>
      </c>
      <c r="I46" s="125">
        <v>0</v>
      </c>
      <c r="J46" s="126">
        <v>0</v>
      </c>
    </row>
    <row r="47" spans="2:10">
      <c r="B47" s="161">
        <v>45386</v>
      </c>
      <c r="C47" s="195">
        <v>45387</v>
      </c>
      <c r="D47" s="161">
        <v>47484</v>
      </c>
      <c r="E47" s="125">
        <v>1000000</v>
      </c>
      <c r="F47" s="126">
        <v>11.1305</v>
      </c>
      <c r="G47" s="126">
        <v>11.133900000000001</v>
      </c>
      <c r="H47" s="125">
        <v>1000000</v>
      </c>
      <c r="I47" s="125">
        <v>547822825.22000003</v>
      </c>
      <c r="J47" s="126">
        <v>100</v>
      </c>
    </row>
    <row r="48" spans="2:10">
      <c r="B48" s="161">
        <v>45386</v>
      </c>
      <c r="C48" s="195">
        <v>45390</v>
      </c>
      <c r="D48" s="161">
        <v>47484</v>
      </c>
      <c r="E48" s="125">
        <v>250000</v>
      </c>
      <c r="F48" s="126">
        <v>11.1305</v>
      </c>
      <c r="G48" s="126">
        <v>11.1305</v>
      </c>
      <c r="H48" s="125">
        <v>0</v>
      </c>
      <c r="I48" s="125">
        <v>0</v>
      </c>
      <c r="J48" s="126">
        <v>0</v>
      </c>
    </row>
    <row r="49" spans="2:10">
      <c r="B49" s="161">
        <v>45393</v>
      </c>
      <c r="C49" s="195">
        <v>45394</v>
      </c>
      <c r="D49" s="161">
        <v>47484</v>
      </c>
      <c r="E49" s="125">
        <v>150000</v>
      </c>
      <c r="F49" s="126">
        <v>11.3857</v>
      </c>
      <c r="G49" s="126">
        <v>11.39</v>
      </c>
      <c r="H49" s="125">
        <v>150000</v>
      </c>
      <c r="I49" s="125">
        <v>81279378.530000001</v>
      </c>
      <c r="J49" s="126">
        <v>100</v>
      </c>
    </row>
    <row r="50" spans="2:10">
      <c r="B50" s="161">
        <v>45393</v>
      </c>
      <c r="C50" s="195">
        <v>45397</v>
      </c>
      <c r="D50" s="161">
        <v>47484</v>
      </c>
      <c r="E50" s="125">
        <v>37500</v>
      </c>
      <c r="F50" s="126">
        <v>11.3857</v>
      </c>
      <c r="G50" s="126">
        <v>11.3857</v>
      </c>
      <c r="H50" s="125">
        <v>6430</v>
      </c>
      <c r="I50" s="125">
        <v>3485673.13</v>
      </c>
      <c r="J50" s="126">
        <v>17.146666666666665</v>
      </c>
    </row>
    <row r="51" spans="2:10">
      <c r="B51" s="161">
        <v>45400</v>
      </c>
      <c r="C51" s="195">
        <v>45401</v>
      </c>
      <c r="D51" s="161">
        <v>47484</v>
      </c>
      <c r="E51" s="125">
        <v>150000</v>
      </c>
      <c r="F51" s="126">
        <v>11.5434</v>
      </c>
      <c r="G51" s="126">
        <v>11.544</v>
      </c>
      <c r="H51" s="125">
        <v>150000</v>
      </c>
      <c r="I51" s="125">
        <v>80803276.989999995</v>
      </c>
      <c r="J51" s="126">
        <v>100</v>
      </c>
    </row>
    <row r="52" spans="2:10">
      <c r="B52" s="161">
        <v>45400</v>
      </c>
      <c r="C52" s="195">
        <v>45404</v>
      </c>
      <c r="D52" s="161">
        <v>47484</v>
      </c>
      <c r="E52" s="125">
        <v>37500</v>
      </c>
      <c r="F52" s="126">
        <v>11.5434</v>
      </c>
      <c r="G52" s="126">
        <v>11.5434</v>
      </c>
      <c r="H52" s="125">
        <v>34424</v>
      </c>
      <c r="I52" s="125">
        <v>18551935.460000001</v>
      </c>
      <c r="J52" s="126">
        <v>91.797333333333327</v>
      </c>
    </row>
    <row r="53" spans="2:10">
      <c r="B53" s="161">
        <v>45407</v>
      </c>
      <c r="C53" s="195">
        <v>45408</v>
      </c>
      <c r="D53" s="161">
        <v>47484</v>
      </c>
      <c r="E53" s="125">
        <v>1500000</v>
      </c>
      <c r="F53" s="126">
        <v>11.7012</v>
      </c>
      <c r="G53" s="126">
        <v>11.709899999999999</v>
      </c>
      <c r="H53" s="125">
        <v>990000</v>
      </c>
      <c r="I53" s="125">
        <v>530213499.91000003</v>
      </c>
      <c r="J53" s="126">
        <v>66</v>
      </c>
    </row>
    <row r="54" spans="2:10">
      <c r="B54" s="161">
        <v>45407</v>
      </c>
      <c r="C54" s="195">
        <v>45411</v>
      </c>
      <c r="D54" s="162">
        <v>47484</v>
      </c>
      <c r="E54" s="125">
        <v>375000</v>
      </c>
      <c r="F54" s="126">
        <v>11.7012</v>
      </c>
      <c r="G54" s="126">
        <v>11.7012</v>
      </c>
      <c r="H54" s="125">
        <v>374996</v>
      </c>
      <c r="I54" s="125">
        <v>200924928.22</v>
      </c>
      <c r="J54" s="126">
        <v>99.998933333333326</v>
      </c>
    </row>
    <row r="55" spans="2:10">
      <c r="B55" s="161" t="s">
        <v>30</v>
      </c>
      <c r="C55" s="161" t="s">
        <v>30</v>
      </c>
      <c r="D55" s="161" t="s">
        <v>30</v>
      </c>
      <c r="E55" s="125" t="s">
        <v>30</v>
      </c>
      <c r="F55" s="126" t="s">
        <v>30</v>
      </c>
      <c r="G55" s="126" t="s">
        <v>30</v>
      </c>
      <c r="H55" s="125" t="s">
        <v>30</v>
      </c>
      <c r="I55" s="125" t="s">
        <v>30</v>
      </c>
      <c r="J55" s="126" t="s">
        <v>30</v>
      </c>
    </row>
    <row r="56" spans="2:10">
      <c r="B56" s="193" t="s">
        <v>30</v>
      </c>
      <c r="C56" s="193" t="s">
        <v>30</v>
      </c>
      <c r="D56" s="193">
        <v>46113</v>
      </c>
      <c r="E56" s="190">
        <v>14125000</v>
      </c>
      <c r="F56" s="191">
        <v>10.14708807199394</v>
      </c>
      <c r="G56" s="191">
        <v>10.150312297764946</v>
      </c>
      <c r="H56" s="190">
        <v>11467628</v>
      </c>
      <c r="I56" s="190">
        <v>9462008297.670002</v>
      </c>
      <c r="J56" s="191">
        <v>81.186746902654875</v>
      </c>
    </row>
    <row r="57" spans="2:10">
      <c r="B57" s="161">
        <v>45379</v>
      </c>
      <c r="C57" s="195">
        <v>45383</v>
      </c>
      <c r="D57" s="161">
        <v>46113</v>
      </c>
      <c r="E57" s="125">
        <v>6000000</v>
      </c>
      <c r="F57" s="126">
        <v>10.050599999999999</v>
      </c>
      <c r="G57" s="126">
        <v>10.051</v>
      </c>
      <c r="H57" s="125">
        <v>6000000</v>
      </c>
      <c r="I57" s="125">
        <v>4952232016.04</v>
      </c>
      <c r="J57" s="126">
        <v>100</v>
      </c>
    </row>
    <row r="58" spans="2:10">
      <c r="B58" s="161">
        <v>45379</v>
      </c>
      <c r="C58" s="195">
        <v>45384</v>
      </c>
      <c r="D58" s="161">
        <v>46113</v>
      </c>
      <c r="E58" s="125">
        <v>1500000</v>
      </c>
      <c r="F58" s="126">
        <v>10.050599999999999</v>
      </c>
      <c r="G58" s="126">
        <v>10.050599999999999</v>
      </c>
      <c r="H58" s="125">
        <v>0</v>
      </c>
      <c r="I58" s="125">
        <v>0</v>
      </c>
      <c r="J58" s="126">
        <v>0</v>
      </c>
    </row>
    <row r="59" spans="2:10">
      <c r="B59" s="161">
        <v>45386</v>
      </c>
      <c r="C59" s="195">
        <v>45387</v>
      </c>
      <c r="D59" s="161">
        <v>46113</v>
      </c>
      <c r="E59" s="125">
        <v>4000000</v>
      </c>
      <c r="F59" s="126">
        <v>10.069599999999999</v>
      </c>
      <c r="G59" s="126">
        <v>10.076000000000001</v>
      </c>
      <c r="H59" s="125">
        <v>4000000</v>
      </c>
      <c r="I59" s="125">
        <v>3305374066.23</v>
      </c>
      <c r="J59" s="126">
        <v>100</v>
      </c>
    </row>
    <row r="60" spans="2:10">
      <c r="B60" s="161">
        <v>45386</v>
      </c>
      <c r="C60" s="195">
        <v>45390</v>
      </c>
      <c r="D60" s="161">
        <v>46113</v>
      </c>
      <c r="E60" s="125">
        <v>1000000</v>
      </c>
      <c r="F60" s="126">
        <v>10.069599999999999</v>
      </c>
      <c r="G60" s="126">
        <v>10.069599999999999</v>
      </c>
      <c r="H60" s="125">
        <v>0</v>
      </c>
      <c r="I60" s="125">
        <v>0</v>
      </c>
      <c r="J60" s="126">
        <v>0</v>
      </c>
    </row>
    <row r="61" spans="2:10">
      <c r="B61" s="161">
        <v>45393</v>
      </c>
      <c r="C61" s="195">
        <v>45394</v>
      </c>
      <c r="D61" s="161">
        <v>46113</v>
      </c>
      <c r="E61" s="125">
        <v>150000</v>
      </c>
      <c r="F61" s="126">
        <v>10.382</v>
      </c>
      <c r="G61" s="126">
        <v>10.382999999999999</v>
      </c>
      <c r="H61" s="125">
        <v>150000</v>
      </c>
      <c r="I61" s="125">
        <v>123497052.05</v>
      </c>
      <c r="J61" s="126">
        <v>100</v>
      </c>
    </row>
    <row r="62" spans="2:10">
      <c r="B62" s="161">
        <v>45393</v>
      </c>
      <c r="C62" s="195">
        <v>45397</v>
      </c>
      <c r="D62" s="161">
        <v>46113</v>
      </c>
      <c r="E62" s="125">
        <v>37500</v>
      </c>
      <c r="F62" s="126">
        <v>10.382</v>
      </c>
      <c r="G62" s="126">
        <v>10.382</v>
      </c>
      <c r="H62" s="125">
        <v>23213</v>
      </c>
      <c r="I62" s="125">
        <v>19119073.059999999</v>
      </c>
      <c r="J62" s="126">
        <v>61.901333333333334</v>
      </c>
    </row>
    <row r="63" spans="2:10">
      <c r="B63" s="161">
        <v>45400</v>
      </c>
      <c r="C63" s="195">
        <v>45401</v>
      </c>
      <c r="D63" s="161">
        <v>46113</v>
      </c>
      <c r="E63" s="125">
        <v>150000</v>
      </c>
      <c r="F63" s="126">
        <v>10.788</v>
      </c>
      <c r="G63" s="126">
        <v>10.789</v>
      </c>
      <c r="H63" s="125">
        <v>150000</v>
      </c>
      <c r="I63" s="125">
        <v>122857330.25</v>
      </c>
      <c r="J63" s="126">
        <v>100</v>
      </c>
    </row>
    <row r="64" spans="2:10">
      <c r="B64" s="161">
        <v>45400</v>
      </c>
      <c r="C64" s="195">
        <v>45404</v>
      </c>
      <c r="D64" s="161">
        <v>46113</v>
      </c>
      <c r="E64" s="125">
        <v>37500</v>
      </c>
      <c r="F64" s="126">
        <v>10.788</v>
      </c>
      <c r="G64" s="126">
        <v>10.788</v>
      </c>
      <c r="H64" s="125">
        <v>34426</v>
      </c>
      <c r="I64" s="125">
        <v>28208041.629999999</v>
      </c>
      <c r="J64" s="126">
        <v>91.802666666666667</v>
      </c>
    </row>
    <row r="65" spans="2:10">
      <c r="B65" s="161">
        <v>45407</v>
      </c>
      <c r="C65" s="195">
        <v>45408</v>
      </c>
      <c r="D65" s="161">
        <v>46113</v>
      </c>
      <c r="E65" s="125">
        <v>1000000</v>
      </c>
      <c r="F65" s="126">
        <v>10.809900000000001</v>
      </c>
      <c r="G65" s="126">
        <v>10.82</v>
      </c>
      <c r="H65" s="125">
        <v>860000</v>
      </c>
      <c r="I65" s="125">
        <v>705545523.38999999</v>
      </c>
      <c r="J65" s="126">
        <v>86</v>
      </c>
    </row>
    <row r="66" spans="2:10">
      <c r="B66" s="161">
        <v>45407</v>
      </c>
      <c r="C66" s="195">
        <v>45411</v>
      </c>
      <c r="D66" s="162">
        <v>46113</v>
      </c>
      <c r="E66" s="125">
        <v>250000</v>
      </c>
      <c r="F66" s="126">
        <v>10.809900000000001</v>
      </c>
      <c r="G66" s="126">
        <v>10.809900000000001</v>
      </c>
      <c r="H66" s="125">
        <v>249989</v>
      </c>
      <c r="I66" s="125">
        <v>205175195.02000001</v>
      </c>
      <c r="J66" s="126">
        <v>99.995599999999996</v>
      </c>
    </row>
    <row r="67" spans="2:10">
      <c r="B67" s="161" t="s">
        <v>30</v>
      </c>
      <c r="C67" s="161" t="s">
        <v>30</v>
      </c>
      <c r="D67" s="161" t="s">
        <v>30</v>
      </c>
      <c r="E67" s="125" t="s">
        <v>30</v>
      </c>
      <c r="F67" s="126" t="s">
        <v>30</v>
      </c>
      <c r="G67" s="126" t="s">
        <v>30</v>
      </c>
      <c r="H67" s="125" t="s">
        <v>30</v>
      </c>
      <c r="I67" s="125" t="s">
        <v>30</v>
      </c>
      <c r="J67" s="126" t="s">
        <v>30</v>
      </c>
    </row>
    <row r="68" spans="2:10">
      <c r="B68" s="219" t="s">
        <v>11</v>
      </c>
      <c r="C68" s="201" t="s">
        <v>30</v>
      </c>
      <c r="D68" s="201" t="s">
        <v>30</v>
      </c>
      <c r="E68" s="188">
        <v>2925000</v>
      </c>
      <c r="F68" s="189" t="s">
        <v>30</v>
      </c>
      <c r="G68" s="189" t="s">
        <v>30</v>
      </c>
      <c r="H68" s="188">
        <v>2335820</v>
      </c>
      <c r="I68" s="188">
        <v>10168088959.120001</v>
      </c>
      <c r="J68" s="189">
        <v>79.857094017094028</v>
      </c>
    </row>
    <row r="69" spans="2:10">
      <c r="B69" s="193" t="s">
        <v>30</v>
      </c>
      <c r="C69" s="193" t="s">
        <v>30</v>
      </c>
      <c r="D69" s="193">
        <v>49444</v>
      </c>
      <c r="E69" s="190">
        <v>437500</v>
      </c>
      <c r="F69" s="191">
        <v>5.9185681408055597</v>
      </c>
      <c r="G69" s="191">
        <v>5.9185681408055597</v>
      </c>
      <c r="H69" s="190">
        <v>414850</v>
      </c>
      <c r="I69" s="190">
        <v>1821009274.95</v>
      </c>
      <c r="J69" s="215">
        <v>94.822857142857146</v>
      </c>
    </row>
    <row r="70" spans="2:10">
      <c r="B70" s="161">
        <v>45384</v>
      </c>
      <c r="C70" s="195">
        <v>45385</v>
      </c>
      <c r="D70" s="161">
        <v>49444</v>
      </c>
      <c r="E70" s="125">
        <v>300000</v>
      </c>
      <c r="F70" s="126">
        <v>5.8986999999999998</v>
      </c>
      <c r="G70" s="126">
        <v>5.8986999999999998</v>
      </c>
      <c r="H70" s="125">
        <v>300000</v>
      </c>
      <c r="I70" s="125">
        <v>1318375456.78</v>
      </c>
      <c r="J70" s="126">
        <v>100</v>
      </c>
    </row>
    <row r="71" spans="2:10">
      <c r="B71" s="161">
        <v>45384</v>
      </c>
      <c r="C71" s="195">
        <v>45386</v>
      </c>
      <c r="D71" s="161">
        <v>49444</v>
      </c>
      <c r="E71" s="125">
        <v>75000</v>
      </c>
      <c r="F71" s="126">
        <v>5.8986999999999998</v>
      </c>
      <c r="G71" s="126">
        <v>5.8986999999999998</v>
      </c>
      <c r="H71" s="125">
        <v>64850</v>
      </c>
      <c r="I71" s="125">
        <v>285074776.18000001</v>
      </c>
      <c r="J71" s="126">
        <v>86.466666666666669</v>
      </c>
    </row>
    <row r="72" spans="2:10">
      <c r="B72" s="161">
        <v>45398</v>
      </c>
      <c r="C72" s="195">
        <v>45399</v>
      </c>
      <c r="D72" s="161">
        <v>49444</v>
      </c>
      <c r="E72" s="125">
        <v>50000</v>
      </c>
      <c r="F72" s="126">
        <v>6.0650000000000004</v>
      </c>
      <c r="G72" s="126">
        <v>6.0650000000000004</v>
      </c>
      <c r="H72" s="125">
        <v>50000</v>
      </c>
      <c r="I72" s="125">
        <v>217559041.99000001</v>
      </c>
      <c r="J72" s="126">
        <v>100</v>
      </c>
    </row>
    <row r="73" spans="2:10">
      <c r="B73" s="161">
        <v>45398</v>
      </c>
      <c r="C73" s="195">
        <v>45400</v>
      </c>
      <c r="D73" s="162">
        <v>49444</v>
      </c>
      <c r="E73" s="125">
        <v>12500</v>
      </c>
      <c r="F73" s="126">
        <v>6.0650000000000004</v>
      </c>
      <c r="G73" s="126">
        <v>6.0650000000000004</v>
      </c>
      <c r="H73" s="125">
        <v>0</v>
      </c>
      <c r="I73" s="125">
        <v>0</v>
      </c>
      <c r="J73" s="126">
        <v>0</v>
      </c>
    </row>
    <row r="74" spans="2:10">
      <c r="B74" s="161" t="s">
        <v>30</v>
      </c>
      <c r="C74" s="161" t="s">
        <v>30</v>
      </c>
      <c r="D74" s="161" t="s">
        <v>30</v>
      </c>
      <c r="E74" s="125" t="s">
        <v>30</v>
      </c>
      <c r="F74" s="126" t="s">
        <v>30</v>
      </c>
      <c r="G74" s="126" t="s">
        <v>30</v>
      </c>
      <c r="H74" s="125" t="s">
        <v>30</v>
      </c>
      <c r="I74" s="125" t="s">
        <v>30</v>
      </c>
      <c r="J74" s="126" t="s">
        <v>30</v>
      </c>
    </row>
    <row r="75" spans="2:10">
      <c r="B75" s="193" t="s">
        <v>30</v>
      </c>
      <c r="C75" s="193" t="s">
        <v>30</v>
      </c>
      <c r="D75" s="193">
        <v>53097</v>
      </c>
      <c r="E75" s="190">
        <v>750000</v>
      </c>
      <c r="F75" s="191">
        <v>6.0332587872218157</v>
      </c>
      <c r="G75" s="191">
        <v>6.0332587872218157</v>
      </c>
      <c r="H75" s="190">
        <v>600000</v>
      </c>
      <c r="I75" s="190">
        <v>2618128544.9400001</v>
      </c>
      <c r="J75" s="215">
        <v>80</v>
      </c>
    </row>
    <row r="76" spans="2:10">
      <c r="B76" s="161">
        <v>45391</v>
      </c>
      <c r="C76" s="195">
        <v>45392</v>
      </c>
      <c r="D76" s="161">
        <v>53097</v>
      </c>
      <c r="E76" s="125">
        <v>300000</v>
      </c>
      <c r="F76" s="126">
        <v>5.98</v>
      </c>
      <c r="G76" s="126">
        <v>5.98</v>
      </c>
      <c r="H76" s="125">
        <v>300000</v>
      </c>
      <c r="I76" s="125">
        <v>1314966385.1800001</v>
      </c>
      <c r="J76" s="126">
        <v>100</v>
      </c>
    </row>
    <row r="77" spans="2:10">
      <c r="B77" s="161">
        <v>45391</v>
      </c>
      <c r="C77" s="195">
        <v>45393</v>
      </c>
      <c r="D77" s="161">
        <v>53097</v>
      </c>
      <c r="E77" s="125">
        <v>75000</v>
      </c>
      <c r="F77" s="126">
        <v>5.98</v>
      </c>
      <c r="G77" s="126">
        <v>5.98</v>
      </c>
      <c r="H77" s="125">
        <v>0</v>
      </c>
      <c r="I77" s="125">
        <v>0</v>
      </c>
      <c r="J77" s="126">
        <v>0</v>
      </c>
    </row>
    <row r="78" spans="2:10">
      <c r="B78" s="161">
        <v>45405</v>
      </c>
      <c r="C78" s="195">
        <v>45406</v>
      </c>
      <c r="D78" s="161">
        <v>53097</v>
      </c>
      <c r="E78" s="125">
        <v>300000</v>
      </c>
      <c r="F78" s="126">
        <v>6.0869999999999997</v>
      </c>
      <c r="G78" s="126">
        <v>6.0869999999999997</v>
      </c>
      <c r="H78" s="125">
        <v>300000</v>
      </c>
      <c r="I78" s="125">
        <v>1303162159.76</v>
      </c>
      <c r="J78" s="126">
        <v>100</v>
      </c>
    </row>
    <row r="79" spans="2:10">
      <c r="B79" s="161">
        <v>45405</v>
      </c>
      <c r="C79" s="195">
        <v>45407</v>
      </c>
      <c r="D79" s="162">
        <v>53097</v>
      </c>
      <c r="E79" s="125">
        <v>75000</v>
      </c>
      <c r="F79" s="126">
        <v>6.0869999999999997</v>
      </c>
      <c r="G79" s="126">
        <v>6.0869999999999997</v>
      </c>
      <c r="H79" s="125">
        <v>0</v>
      </c>
      <c r="I79" s="125">
        <v>0</v>
      </c>
      <c r="J79" s="126">
        <v>0</v>
      </c>
    </row>
    <row r="80" spans="2:10">
      <c r="B80" s="161" t="s">
        <v>30</v>
      </c>
      <c r="C80" s="161" t="s">
        <v>30</v>
      </c>
      <c r="D80" s="161" t="s">
        <v>30</v>
      </c>
      <c r="E80" s="125" t="s">
        <v>30</v>
      </c>
      <c r="F80" s="126" t="s">
        <v>30</v>
      </c>
      <c r="G80" s="126" t="s">
        <v>30</v>
      </c>
      <c r="H80" s="125" t="s">
        <v>30</v>
      </c>
      <c r="I80" s="125" t="s">
        <v>30</v>
      </c>
      <c r="J80" s="126" t="s">
        <v>30</v>
      </c>
    </row>
    <row r="81" spans="2:10">
      <c r="B81" s="193" t="s">
        <v>30</v>
      </c>
      <c r="C81" s="193" t="s">
        <v>30</v>
      </c>
      <c r="D81" s="193">
        <v>48441</v>
      </c>
      <c r="E81" s="190">
        <v>750000</v>
      </c>
      <c r="F81" s="191">
        <v>6.005950582395772</v>
      </c>
      <c r="G81" s="191">
        <v>6.005950582395772</v>
      </c>
      <c r="H81" s="190">
        <v>600000</v>
      </c>
      <c r="I81" s="190">
        <v>2583517956.2600002</v>
      </c>
      <c r="J81" s="215">
        <v>80</v>
      </c>
    </row>
    <row r="82" spans="2:10">
      <c r="B82" s="161">
        <v>45391</v>
      </c>
      <c r="C82" s="195">
        <v>45392</v>
      </c>
      <c r="D82" s="161">
        <v>48441</v>
      </c>
      <c r="E82" s="125">
        <v>300000</v>
      </c>
      <c r="F82" s="126">
        <v>5.9039000000000001</v>
      </c>
      <c r="G82" s="126">
        <v>5.9039000000000001</v>
      </c>
      <c r="H82" s="125">
        <v>300000</v>
      </c>
      <c r="I82" s="125">
        <v>1298049833.0699999</v>
      </c>
      <c r="J82" s="126">
        <v>100</v>
      </c>
    </row>
    <row r="83" spans="2:10">
      <c r="B83" s="161">
        <v>45391</v>
      </c>
      <c r="C83" s="195">
        <v>45393</v>
      </c>
      <c r="D83" s="161">
        <v>48441</v>
      </c>
      <c r="E83" s="125">
        <v>75000</v>
      </c>
      <c r="F83" s="126">
        <v>5.9039000000000001</v>
      </c>
      <c r="G83" s="126">
        <v>5.9039000000000001</v>
      </c>
      <c r="H83" s="125">
        <v>0</v>
      </c>
      <c r="I83" s="125">
        <v>0</v>
      </c>
      <c r="J83" s="126">
        <v>0</v>
      </c>
    </row>
    <row r="84" spans="2:10">
      <c r="B84" s="161">
        <v>45405</v>
      </c>
      <c r="C84" s="195">
        <v>45406</v>
      </c>
      <c r="D84" s="161">
        <v>48441</v>
      </c>
      <c r="E84" s="125">
        <v>300000</v>
      </c>
      <c r="F84" s="126">
        <v>6.109</v>
      </c>
      <c r="G84" s="126">
        <v>6.109</v>
      </c>
      <c r="H84" s="125">
        <v>300000</v>
      </c>
      <c r="I84" s="125">
        <v>1285468123.1900001</v>
      </c>
      <c r="J84" s="126">
        <v>100</v>
      </c>
    </row>
    <row r="85" spans="2:10">
      <c r="B85" s="161">
        <v>45405</v>
      </c>
      <c r="C85" s="195">
        <v>45407</v>
      </c>
      <c r="D85" s="162">
        <v>48441</v>
      </c>
      <c r="E85" s="125">
        <v>75000</v>
      </c>
      <c r="F85" s="126">
        <v>6.109</v>
      </c>
      <c r="G85" s="126">
        <v>6.109</v>
      </c>
      <c r="H85" s="125">
        <v>0</v>
      </c>
      <c r="I85" s="125">
        <v>0</v>
      </c>
      <c r="J85" s="126">
        <v>0</v>
      </c>
    </row>
    <row r="86" spans="2:10">
      <c r="B86" s="161" t="s">
        <v>30</v>
      </c>
      <c r="C86" s="161" t="s">
        <v>30</v>
      </c>
      <c r="D86" s="161" t="s">
        <v>30</v>
      </c>
      <c r="E86" s="125" t="s">
        <v>30</v>
      </c>
      <c r="F86" s="126" t="s">
        <v>30</v>
      </c>
      <c r="G86" s="126" t="s">
        <v>30</v>
      </c>
      <c r="H86" s="125" t="s">
        <v>30</v>
      </c>
      <c r="I86" s="125" t="s">
        <v>30</v>
      </c>
      <c r="J86" s="126" t="s">
        <v>30</v>
      </c>
    </row>
    <row r="87" spans="2:10">
      <c r="B87" s="193" t="s">
        <v>30</v>
      </c>
      <c r="C87" s="193" t="s">
        <v>30</v>
      </c>
      <c r="D87" s="193">
        <v>46522</v>
      </c>
      <c r="E87" s="190">
        <v>300000</v>
      </c>
      <c r="F87" s="191">
        <v>5.919949224751468</v>
      </c>
      <c r="G87" s="191">
        <v>5.919949224751468</v>
      </c>
      <c r="H87" s="190">
        <v>94650</v>
      </c>
      <c r="I87" s="190">
        <v>414047333.40999997</v>
      </c>
      <c r="J87" s="215">
        <v>31.55</v>
      </c>
    </row>
    <row r="88" spans="2:10">
      <c r="B88" s="161">
        <v>45391</v>
      </c>
      <c r="C88" s="195">
        <v>45392</v>
      </c>
      <c r="D88" s="161">
        <v>46522</v>
      </c>
      <c r="E88" s="125">
        <v>150000</v>
      </c>
      <c r="F88" s="126">
        <v>5.7287999999999997</v>
      </c>
      <c r="G88" s="126">
        <v>5.7287999999999997</v>
      </c>
      <c r="H88" s="125">
        <v>55000</v>
      </c>
      <c r="I88" s="125">
        <v>241505744.59</v>
      </c>
      <c r="J88" s="126">
        <v>36.666666666666664</v>
      </c>
    </row>
    <row r="89" spans="2:10">
      <c r="B89" s="161">
        <v>45405</v>
      </c>
      <c r="C89" s="195">
        <v>45406</v>
      </c>
      <c r="D89" s="162">
        <v>46522</v>
      </c>
      <c r="E89" s="125">
        <v>150000</v>
      </c>
      <c r="F89" s="126">
        <v>6.1875</v>
      </c>
      <c r="G89" s="126">
        <v>6.1875</v>
      </c>
      <c r="H89" s="125">
        <v>39650</v>
      </c>
      <c r="I89" s="125">
        <v>172541588.81999999</v>
      </c>
      <c r="J89" s="126">
        <v>26.43333333333333</v>
      </c>
    </row>
    <row r="90" spans="2:10">
      <c r="B90" s="161" t="s">
        <v>30</v>
      </c>
      <c r="C90" s="161" t="s">
        <v>30</v>
      </c>
      <c r="D90" s="161" t="s">
        <v>30</v>
      </c>
      <c r="E90" s="125" t="s">
        <v>30</v>
      </c>
      <c r="F90" s="126" t="s">
        <v>30</v>
      </c>
      <c r="G90" s="126" t="s">
        <v>30</v>
      </c>
      <c r="H90" s="125" t="s">
        <v>30</v>
      </c>
      <c r="I90" s="125" t="s">
        <v>30</v>
      </c>
      <c r="J90" s="126" t="s">
        <v>30</v>
      </c>
    </row>
    <row r="91" spans="2:10">
      <c r="B91" s="193" t="s">
        <v>30</v>
      </c>
      <c r="C91" s="193" t="s">
        <v>30</v>
      </c>
      <c r="D91" s="193">
        <v>58668</v>
      </c>
      <c r="E91" s="190">
        <v>250000</v>
      </c>
      <c r="F91" s="191">
        <v>5.985623601078423</v>
      </c>
      <c r="G91" s="191">
        <v>5.985623601078423</v>
      </c>
      <c r="H91" s="190">
        <v>239494</v>
      </c>
      <c r="I91" s="190">
        <v>1034297641.17</v>
      </c>
      <c r="J91" s="215">
        <v>95.797600000000003</v>
      </c>
    </row>
    <row r="92" spans="2:10">
      <c r="B92" s="161">
        <v>45384</v>
      </c>
      <c r="C92" s="195">
        <v>45385</v>
      </c>
      <c r="D92" s="161">
        <v>58668</v>
      </c>
      <c r="E92" s="125">
        <v>150000</v>
      </c>
      <c r="F92" s="126">
        <v>5.9493</v>
      </c>
      <c r="G92" s="126">
        <v>5.9493</v>
      </c>
      <c r="H92" s="125">
        <v>150000</v>
      </c>
      <c r="I92" s="125">
        <v>650734476.87</v>
      </c>
      <c r="J92" s="126">
        <v>100</v>
      </c>
    </row>
    <row r="93" spans="2:10">
      <c r="B93" s="161">
        <v>45384</v>
      </c>
      <c r="C93" s="195">
        <v>45386</v>
      </c>
      <c r="D93" s="161">
        <v>58668</v>
      </c>
      <c r="E93" s="125">
        <v>37500</v>
      </c>
      <c r="F93" s="126">
        <v>5.9493</v>
      </c>
      <c r="G93" s="126">
        <v>5.9493</v>
      </c>
      <c r="H93" s="125">
        <v>32425</v>
      </c>
      <c r="I93" s="125">
        <v>140709803.50999999</v>
      </c>
      <c r="J93" s="126">
        <v>86.466666666666669</v>
      </c>
    </row>
    <row r="94" spans="2:10">
      <c r="B94" s="161">
        <v>45398</v>
      </c>
      <c r="C94" s="195">
        <v>45399</v>
      </c>
      <c r="D94" s="161">
        <v>58668</v>
      </c>
      <c r="E94" s="125">
        <v>50000</v>
      </c>
      <c r="F94" s="126">
        <v>6.1040000000000001</v>
      </c>
      <c r="G94" s="126">
        <v>6.1040000000000001</v>
      </c>
      <c r="H94" s="125">
        <v>50000</v>
      </c>
      <c r="I94" s="125">
        <v>212762434.53999999</v>
      </c>
      <c r="J94" s="126">
        <v>100</v>
      </c>
    </row>
    <row r="95" spans="2:10">
      <c r="B95" s="161">
        <v>45398</v>
      </c>
      <c r="C95" s="195">
        <v>45400</v>
      </c>
      <c r="D95" s="162">
        <v>58668</v>
      </c>
      <c r="E95" s="125">
        <v>12500</v>
      </c>
      <c r="F95" s="126">
        <v>6.1040000000000001</v>
      </c>
      <c r="G95" s="126">
        <v>6.1040000000000001</v>
      </c>
      <c r="H95" s="125">
        <v>7069</v>
      </c>
      <c r="I95" s="125">
        <v>30090926.25</v>
      </c>
      <c r="J95" s="126">
        <v>56.552</v>
      </c>
    </row>
    <row r="96" spans="2:10">
      <c r="B96" s="161" t="s">
        <v>30</v>
      </c>
      <c r="C96" s="161" t="s">
        <v>30</v>
      </c>
      <c r="D96" s="161" t="s">
        <v>30</v>
      </c>
      <c r="E96" s="125" t="s">
        <v>30</v>
      </c>
      <c r="F96" s="126" t="s">
        <v>30</v>
      </c>
      <c r="G96" s="126" t="s">
        <v>30</v>
      </c>
      <c r="H96" s="125" t="s">
        <v>30</v>
      </c>
      <c r="I96" s="125" t="s">
        <v>30</v>
      </c>
      <c r="J96" s="126" t="s">
        <v>30</v>
      </c>
    </row>
    <row r="97" spans="2:10">
      <c r="B97" s="193" t="s">
        <v>30</v>
      </c>
      <c r="C97" s="193" t="s">
        <v>30</v>
      </c>
      <c r="D97" s="193">
        <v>47253</v>
      </c>
      <c r="E97" s="190">
        <v>437500</v>
      </c>
      <c r="F97" s="191">
        <v>5.8363126198695605</v>
      </c>
      <c r="G97" s="191">
        <v>5.8363126198695605</v>
      </c>
      <c r="H97" s="190">
        <v>386826</v>
      </c>
      <c r="I97" s="190">
        <v>1697088208.3900001</v>
      </c>
      <c r="J97" s="215">
        <v>88.417371428571428</v>
      </c>
    </row>
    <row r="98" spans="2:10">
      <c r="B98" s="161">
        <v>45384</v>
      </c>
      <c r="C98" s="195">
        <v>45385</v>
      </c>
      <c r="D98" s="161">
        <v>47253</v>
      </c>
      <c r="E98" s="125">
        <v>375000</v>
      </c>
      <c r="F98" s="126">
        <v>5.7990000000000004</v>
      </c>
      <c r="G98" s="126">
        <v>5.7990000000000004</v>
      </c>
      <c r="H98" s="125">
        <v>336826</v>
      </c>
      <c r="I98" s="125">
        <v>1479484059.9200001</v>
      </c>
      <c r="J98" s="126">
        <v>89.820266666666669</v>
      </c>
    </row>
    <row r="99" spans="2:10">
      <c r="B99" s="161">
        <v>45398</v>
      </c>
      <c r="C99" s="195">
        <v>45399</v>
      </c>
      <c r="D99" s="162">
        <v>47253</v>
      </c>
      <c r="E99" s="125">
        <v>62500</v>
      </c>
      <c r="F99" s="126">
        <v>6.09</v>
      </c>
      <c r="G99" s="126">
        <v>6.09</v>
      </c>
      <c r="H99" s="125">
        <v>50000</v>
      </c>
      <c r="I99" s="125">
        <v>217604148.47</v>
      </c>
      <c r="J99" s="126">
        <v>80</v>
      </c>
    </row>
    <row r="100" spans="2:10">
      <c r="B100" s="161" t="s">
        <v>30</v>
      </c>
      <c r="C100" s="161" t="s">
        <v>30</v>
      </c>
      <c r="D100" s="161" t="s">
        <v>30</v>
      </c>
      <c r="E100" s="125" t="s">
        <v>30</v>
      </c>
      <c r="F100" s="126" t="s">
        <v>30</v>
      </c>
      <c r="G100" s="126" t="s">
        <v>30</v>
      </c>
      <c r="H100" s="125" t="s">
        <v>30</v>
      </c>
      <c r="I100" s="125" t="s">
        <v>30</v>
      </c>
      <c r="J100" s="126" t="s">
        <v>30</v>
      </c>
    </row>
    <row r="101" spans="2:10">
      <c r="B101" s="219" t="s">
        <v>12</v>
      </c>
      <c r="C101" s="201" t="s">
        <v>30</v>
      </c>
      <c r="D101" s="201" t="s">
        <v>30</v>
      </c>
      <c r="E101" s="188">
        <v>2887500</v>
      </c>
      <c r="F101" s="189" t="s">
        <v>30</v>
      </c>
      <c r="G101" s="189" t="s">
        <v>30</v>
      </c>
      <c r="H101" s="188">
        <v>1996204</v>
      </c>
      <c r="I101" s="188">
        <v>1923991318.5700002</v>
      </c>
      <c r="J101" s="189">
        <v>69.132606060606065</v>
      </c>
    </row>
    <row r="102" spans="2:10">
      <c r="B102" s="193" t="s">
        <v>30</v>
      </c>
      <c r="C102" s="193" t="s">
        <v>30</v>
      </c>
      <c r="D102" s="193">
        <v>47849</v>
      </c>
      <c r="E102" s="190">
        <v>1462500</v>
      </c>
      <c r="F102" s="191">
        <v>11.294828302135931</v>
      </c>
      <c r="G102" s="191">
        <v>11.296229516367536</v>
      </c>
      <c r="H102" s="190">
        <v>1067920</v>
      </c>
      <c r="I102" s="190">
        <v>1038541311.04</v>
      </c>
      <c r="J102" s="191">
        <v>73.020170940170942</v>
      </c>
    </row>
    <row r="103" spans="2:10">
      <c r="B103" s="161">
        <v>45379</v>
      </c>
      <c r="C103" s="195">
        <v>45383</v>
      </c>
      <c r="D103" s="161">
        <v>47849</v>
      </c>
      <c r="E103" s="125">
        <v>300000</v>
      </c>
      <c r="F103" s="126">
        <v>10.934100000000001</v>
      </c>
      <c r="G103" s="126">
        <v>10.9374</v>
      </c>
      <c r="H103" s="125">
        <v>250000</v>
      </c>
      <c r="I103" s="125">
        <v>246036999.02000001</v>
      </c>
      <c r="J103" s="126">
        <v>83.333333333333343</v>
      </c>
    </row>
    <row r="104" spans="2:10">
      <c r="B104" s="161">
        <v>45379</v>
      </c>
      <c r="C104" s="195">
        <v>45384</v>
      </c>
      <c r="D104" s="161">
        <v>47849</v>
      </c>
      <c r="E104" s="125">
        <v>75000</v>
      </c>
      <c r="F104" s="126">
        <v>10.934100000000001</v>
      </c>
      <c r="G104" s="126">
        <v>10.934100000000001</v>
      </c>
      <c r="H104" s="125">
        <v>0</v>
      </c>
      <c r="I104" s="125">
        <v>0</v>
      </c>
      <c r="J104" s="126">
        <v>0</v>
      </c>
    </row>
    <row r="105" spans="2:10">
      <c r="B105" s="161">
        <v>45386</v>
      </c>
      <c r="C105" s="195">
        <v>45387</v>
      </c>
      <c r="D105" s="161">
        <v>47849</v>
      </c>
      <c r="E105" s="125">
        <v>300000</v>
      </c>
      <c r="F105" s="126">
        <v>11.0909</v>
      </c>
      <c r="G105" s="126">
        <v>11.0915</v>
      </c>
      <c r="H105" s="125">
        <v>300000</v>
      </c>
      <c r="I105" s="125">
        <v>293692413.37</v>
      </c>
      <c r="J105" s="126">
        <v>100</v>
      </c>
    </row>
    <row r="106" spans="2:10">
      <c r="B106" s="161">
        <v>45386</v>
      </c>
      <c r="C106" s="195">
        <v>45390</v>
      </c>
      <c r="D106" s="161">
        <v>47849</v>
      </c>
      <c r="E106" s="125">
        <v>75000</v>
      </c>
      <c r="F106" s="126">
        <v>11.0909</v>
      </c>
      <c r="G106" s="126">
        <v>11.0909</v>
      </c>
      <c r="H106" s="125">
        <v>0</v>
      </c>
      <c r="I106" s="125">
        <v>0</v>
      </c>
      <c r="J106" s="126">
        <v>0</v>
      </c>
    </row>
    <row r="107" spans="2:10">
      <c r="B107" s="161">
        <v>45393</v>
      </c>
      <c r="C107" s="195">
        <v>45394</v>
      </c>
      <c r="D107" s="161">
        <v>47849</v>
      </c>
      <c r="E107" s="125">
        <v>150000</v>
      </c>
      <c r="F107" s="126">
        <v>11.328900000000001</v>
      </c>
      <c r="G107" s="126">
        <v>11.3339</v>
      </c>
      <c r="H107" s="125">
        <v>21000</v>
      </c>
      <c r="I107" s="125">
        <v>20387805.359999999</v>
      </c>
      <c r="J107" s="126">
        <v>14.000000000000002</v>
      </c>
    </row>
    <row r="108" spans="2:10">
      <c r="B108" s="161">
        <v>45400</v>
      </c>
      <c r="C108" s="195">
        <v>45401</v>
      </c>
      <c r="D108" s="161">
        <v>47849</v>
      </c>
      <c r="E108" s="125">
        <v>150000</v>
      </c>
      <c r="F108" s="126">
        <v>11.5</v>
      </c>
      <c r="G108" s="126">
        <v>11.5</v>
      </c>
      <c r="H108" s="125">
        <v>150000</v>
      </c>
      <c r="I108" s="125">
        <v>144856709.40000001</v>
      </c>
      <c r="J108" s="126">
        <v>100</v>
      </c>
    </row>
    <row r="109" spans="2:10">
      <c r="B109" s="161">
        <v>45400</v>
      </c>
      <c r="C109" s="195">
        <v>45404</v>
      </c>
      <c r="D109" s="161">
        <v>47849</v>
      </c>
      <c r="E109" s="125">
        <v>37500</v>
      </c>
      <c r="F109" s="126">
        <v>11.5</v>
      </c>
      <c r="G109" s="126">
        <v>11.5</v>
      </c>
      <c r="H109" s="125">
        <v>34426</v>
      </c>
      <c r="I109" s="125">
        <v>33259944.420000002</v>
      </c>
      <c r="J109" s="126">
        <v>91.802666666666667</v>
      </c>
    </row>
    <row r="110" spans="2:10">
      <c r="B110" s="161">
        <v>45407</v>
      </c>
      <c r="C110" s="195">
        <v>45408</v>
      </c>
      <c r="D110" s="161">
        <v>47849</v>
      </c>
      <c r="E110" s="125">
        <v>300000</v>
      </c>
      <c r="F110" s="126">
        <v>11.665800000000001</v>
      </c>
      <c r="G110" s="126">
        <v>11.667400000000001</v>
      </c>
      <c r="H110" s="125">
        <v>237500</v>
      </c>
      <c r="I110" s="125">
        <v>228213933.47</v>
      </c>
      <c r="J110" s="126">
        <v>79.166666666666657</v>
      </c>
    </row>
    <row r="111" spans="2:10">
      <c r="B111" s="161">
        <v>45407</v>
      </c>
      <c r="C111" s="195">
        <v>45411</v>
      </c>
      <c r="D111" s="162">
        <v>47849</v>
      </c>
      <c r="E111" s="125">
        <v>75000</v>
      </c>
      <c r="F111" s="126">
        <v>11.665800000000001</v>
      </c>
      <c r="G111" s="126">
        <v>11.665800000000001</v>
      </c>
      <c r="H111" s="125">
        <v>74994</v>
      </c>
      <c r="I111" s="125">
        <v>72093506</v>
      </c>
      <c r="J111" s="126">
        <v>99.992000000000004</v>
      </c>
    </row>
    <row r="112" spans="2:10">
      <c r="B112" s="161" t="s">
        <v>30</v>
      </c>
      <c r="C112" s="161" t="s">
        <v>30</v>
      </c>
      <c r="D112" s="161" t="s">
        <v>30</v>
      </c>
      <c r="E112" s="125" t="s">
        <v>30</v>
      </c>
      <c r="F112" s="126" t="s">
        <v>30</v>
      </c>
      <c r="G112" s="126" t="s">
        <v>30</v>
      </c>
      <c r="H112" s="125" t="s">
        <v>30</v>
      </c>
      <c r="I112" s="125" t="s">
        <v>30</v>
      </c>
      <c r="J112" s="126" t="s">
        <v>30</v>
      </c>
    </row>
    <row r="113" spans="2:10">
      <c r="B113" s="193" t="s">
        <v>30</v>
      </c>
      <c r="C113" s="193" t="s">
        <v>30</v>
      </c>
      <c r="D113" s="193">
        <v>49310</v>
      </c>
      <c r="E113" s="190">
        <v>1425000</v>
      </c>
      <c r="F113" s="191">
        <v>11.272415107648401</v>
      </c>
      <c r="G113" s="191">
        <v>11.275569534969385</v>
      </c>
      <c r="H113" s="190">
        <v>928284</v>
      </c>
      <c r="I113" s="190">
        <v>885450007.53000009</v>
      </c>
      <c r="J113" s="191">
        <v>65.142736842105265</v>
      </c>
    </row>
    <row r="114" spans="2:10">
      <c r="B114" s="161">
        <v>45379</v>
      </c>
      <c r="C114" s="161">
        <v>45383</v>
      </c>
      <c r="D114" s="161">
        <v>49310</v>
      </c>
      <c r="E114" s="125">
        <v>300000</v>
      </c>
      <c r="F114" s="126">
        <v>11.0778</v>
      </c>
      <c r="G114" s="126">
        <v>11.084</v>
      </c>
      <c r="H114" s="125">
        <v>300000</v>
      </c>
      <c r="I114" s="125">
        <v>288784974.85000002</v>
      </c>
      <c r="J114" s="126">
        <v>100</v>
      </c>
    </row>
    <row r="115" spans="2:10">
      <c r="B115" s="161">
        <v>45379</v>
      </c>
      <c r="C115" s="161">
        <v>45384</v>
      </c>
      <c r="D115" s="161">
        <v>49310</v>
      </c>
      <c r="E115" s="125">
        <v>75000</v>
      </c>
      <c r="F115" s="126">
        <v>11.0778</v>
      </c>
      <c r="G115" s="126">
        <v>11.0778</v>
      </c>
      <c r="H115" s="125">
        <v>0</v>
      </c>
      <c r="I115" s="125">
        <v>0</v>
      </c>
      <c r="J115" s="126">
        <v>0</v>
      </c>
    </row>
    <row r="116" spans="2:10">
      <c r="B116" s="161">
        <v>45386</v>
      </c>
      <c r="C116" s="161">
        <v>45387</v>
      </c>
      <c r="D116" s="161">
        <v>49310</v>
      </c>
      <c r="E116" s="125">
        <v>300000</v>
      </c>
      <c r="F116" s="126">
        <v>11.243399999999999</v>
      </c>
      <c r="G116" s="126">
        <v>11.2469</v>
      </c>
      <c r="H116" s="125">
        <v>300000</v>
      </c>
      <c r="I116" s="125">
        <v>286463100.30000001</v>
      </c>
      <c r="J116" s="126">
        <v>100</v>
      </c>
    </row>
    <row r="117" spans="2:10">
      <c r="B117" s="161">
        <v>45386</v>
      </c>
      <c r="C117" s="161">
        <v>45390</v>
      </c>
      <c r="D117" s="161">
        <v>49310</v>
      </c>
      <c r="E117" s="125">
        <v>75000</v>
      </c>
      <c r="F117" s="126">
        <v>11.243399999999999</v>
      </c>
      <c r="G117" s="126">
        <v>11.243399999999999</v>
      </c>
      <c r="H117" s="125">
        <v>0</v>
      </c>
      <c r="I117" s="125">
        <v>0</v>
      </c>
      <c r="J117" s="126">
        <v>0</v>
      </c>
    </row>
    <row r="118" spans="2:10">
      <c r="B118" s="161">
        <v>45393</v>
      </c>
      <c r="C118" s="161">
        <v>45394</v>
      </c>
      <c r="D118" s="161">
        <v>49310</v>
      </c>
      <c r="E118" s="125">
        <v>150000</v>
      </c>
      <c r="F118" s="126">
        <v>11.415900000000001</v>
      </c>
      <c r="G118" s="126">
        <v>11.415900000000001</v>
      </c>
      <c r="H118" s="125">
        <v>150000</v>
      </c>
      <c r="I118" s="125">
        <v>142097850.15000001</v>
      </c>
      <c r="J118" s="126">
        <v>100</v>
      </c>
    </row>
    <row r="119" spans="2:10">
      <c r="B119" s="161">
        <v>45393</v>
      </c>
      <c r="C119" s="161">
        <v>45397</v>
      </c>
      <c r="D119" s="161">
        <v>49310</v>
      </c>
      <c r="E119" s="125">
        <v>37500</v>
      </c>
      <c r="F119" s="126">
        <v>11.415900000000001</v>
      </c>
      <c r="G119" s="126">
        <v>11.415900000000001</v>
      </c>
      <c r="H119" s="125">
        <v>0</v>
      </c>
      <c r="I119" s="125">
        <v>0</v>
      </c>
      <c r="J119" s="126">
        <v>0</v>
      </c>
    </row>
    <row r="120" spans="2:10">
      <c r="B120" s="161">
        <v>45400</v>
      </c>
      <c r="C120" s="161">
        <v>45401</v>
      </c>
      <c r="D120" s="161">
        <v>49310</v>
      </c>
      <c r="E120" s="125">
        <v>150000</v>
      </c>
      <c r="F120" s="126">
        <v>11.5349</v>
      </c>
      <c r="G120" s="126">
        <v>11.5349</v>
      </c>
      <c r="H120" s="125">
        <v>150000</v>
      </c>
      <c r="I120" s="125">
        <v>141425250.15000001</v>
      </c>
      <c r="J120" s="126">
        <v>100</v>
      </c>
    </row>
    <row r="121" spans="2:10">
      <c r="B121" s="161">
        <v>45400</v>
      </c>
      <c r="C121" s="161">
        <v>45404</v>
      </c>
      <c r="D121" s="161">
        <v>49310</v>
      </c>
      <c r="E121" s="125">
        <v>37500</v>
      </c>
      <c r="F121" s="126">
        <v>11.5349</v>
      </c>
      <c r="G121" s="126">
        <v>11.5349</v>
      </c>
      <c r="H121" s="125">
        <v>28284</v>
      </c>
      <c r="I121" s="125">
        <v>26678832.079999998</v>
      </c>
      <c r="J121" s="126">
        <v>75.424000000000007</v>
      </c>
    </row>
    <row r="122" spans="2:10">
      <c r="B122" s="202">
        <v>45407</v>
      </c>
      <c r="C122" s="202">
        <v>45408</v>
      </c>
      <c r="D122" s="202">
        <v>49310</v>
      </c>
      <c r="E122" s="125">
        <v>300000</v>
      </c>
      <c r="F122" s="28">
        <v>0</v>
      </c>
      <c r="G122" s="28">
        <v>0</v>
      </c>
      <c r="H122" s="94">
        <v>0</v>
      </c>
      <c r="I122" s="94">
        <v>0</v>
      </c>
      <c r="J122" s="126">
        <v>0</v>
      </c>
    </row>
    <row r="123" spans="2:10">
      <c r="B123" s="202" t="s">
        <v>30</v>
      </c>
      <c r="C123" s="202" t="s">
        <v>30</v>
      </c>
      <c r="D123" s="202" t="s">
        <v>30</v>
      </c>
      <c r="E123" s="94" t="s">
        <v>30</v>
      </c>
      <c r="F123" s="28" t="s">
        <v>30</v>
      </c>
      <c r="G123" s="28" t="s">
        <v>30</v>
      </c>
      <c r="H123" s="94" t="s">
        <v>30</v>
      </c>
      <c r="I123" s="94" t="s">
        <v>30</v>
      </c>
      <c r="J123" s="126" t="s">
        <v>30</v>
      </c>
    </row>
    <row r="124" spans="2:10">
      <c r="B124" s="145" t="s">
        <v>31</v>
      </c>
      <c r="C124" s="168" t="s">
        <v>30</v>
      </c>
      <c r="D124" s="203" t="s">
        <v>30</v>
      </c>
      <c r="E124" s="142">
        <v>50487500</v>
      </c>
      <c r="F124" s="142"/>
      <c r="G124" s="142"/>
      <c r="H124" s="142">
        <v>40312276</v>
      </c>
      <c r="I124" s="142">
        <v>126172007438.17999</v>
      </c>
      <c r="J124" s="142">
        <v>79.846052983411724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1297-0AA6-4D39-B89C-13FBBB22171F}">
  <dimension ref="B1:J125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7109375" style="83" bestFit="1" customWidth="1"/>
    <col min="5" max="5" width="14" style="82" bestFit="1" customWidth="1"/>
    <col min="6" max="6" width="12.28515625" style="82" bestFit="1" customWidth="1"/>
    <col min="7" max="7" width="14" style="82" bestFit="1" customWidth="1"/>
    <col min="8" max="8" width="13.85546875" style="82" bestFit="1" customWidth="1"/>
    <col min="9" max="9" width="17.85546875" style="82" bestFit="1" customWidth="1"/>
    <col min="10" max="10" width="18" style="82" bestFit="1" customWidth="1"/>
    <col min="11" max="16384" width="9.140625" style="82"/>
  </cols>
  <sheetData>
    <row r="1" spans="2:10">
      <c r="B1" s="81" t="s">
        <v>66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87" t="s">
        <v>9</v>
      </c>
      <c r="C5" s="192" t="s">
        <v>30</v>
      </c>
      <c r="D5" s="201" t="s">
        <v>30</v>
      </c>
      <c r="E5" s="188">
        <f>SUM(E6,E13)</f>
        <v>8500000</v>
      </c>
      <c r="F5" s="189" t="s">
        <v>30</v>
      </c>
      <c r="G5" s="189" t="s">
        <v>30</v>
      </c>
      <c r="H5" s="188">
        <f>SUM(H6,H13)</f>
        <v>7106704</v>
      </c>
      <c r="I5" s="188">
        <f>SUM(I6,I13)</f>
        <v>104546706563.79999</v>
      </c>
      <c r="J5" s="189">
        <f>IFERROR(H5/E5*100,"")</f>
        <v>83.608282352941174</v>
      </c>
    </row>
    <row r="6" spans="2:10">
      <c r="B6" s="193" t="s">
        <v>30</v>
      </c>
      <c r="C6" s="194" t="s">
        <v>30</v>
      </c>
      <c r="D6" s="193">
        <v>46447</v>
      </c>
      <c r="E6" s="190">
        <f>SUM(E7:E11)</f>
        <v>3187500</v>
      </c>
      <c r="F6" s="191">
        <f>SUMPRODUCT(F7:F11,$H7:$H11)/$H6</f>
        <v>9.135481614859392E-2</v>
      </c>
      <c r="G6" s="191">
        <f>SUMPRODUCT(G7:G11,$H7:$H11)/$H6</f>
        <v>9.135481614859392E-2</v>
      </c>
      <c r="H6" s="190">
        <f t="shared" ref="H6:I6" si="0">SUM(H7:H11)</f>
        <v>2710205</v>
      </c>
      <c r="I6" s="190">
        <f t="shared" si="0"/>
        <v>40068069980.889999</v>
      </c>
      <c r="J6" s="191">
        <f t="shared" ref="J6:J67" si="1">IFERROR(H6/E6*100,"")</f>
        <v>85.026039215686282</v>
      </c>
    </row>
    <row r="7" spans="2:10">
      <c r="B7" s="161">
        <v>45412</v>
      </c>
      <c r="C7" s="195">
        <v>45414</v>
      </c>
      <c r="D7" s="161">
        <v>46447</v>
      </c>
      <c r="E7" s="125">
        <v>937500</v>
      </c>
      <c r="F7" s="126">
        <v>9.4E-2</v>
      </c>
      <c r="G7" s="126">
        <v>9.4E-2</v>
      </c>
      <c r="H7" s="125">
        <v>903713</v>
      </c>
      <c r="I7" s="125">
        <v>13321595018.189999</v>
      </c>
      <c r="J7" s="126">
        <f t="shared" si="1"/>
        <v>96.396053333333327</v>
      </c>
    </row>
    <row r="8" spans="2:10">
      <c r="B8" s="161">
        <v>45419</v>
      </c>
      <c r="C8" s="195">
        <v>45420</v>
      </c>
      <c r="D8" s="161">
        <v>46447</v>
      </c>
      <c r="E8" s="125">
        <v>625000</v>
      </c>
      <c r="F8" s="126">
        <v>8.9499999999999996E-2</v>
      </c>
      <c r="G8" s="126">
        <v>8.9499999999999996E-2</v>
      </c>
      <c r="H8" s="125">
        <v>500000</v>
      </c>
      <c r="I8" s="125">
        <v>7383364495.96</v>
      </c>
      <c r="J8" s="126">
        <f t="shared" si="1"/>
        <v>80</v>
      </c>
    </row>
    <row r="9" spans="2:10">
      <c r="B9" s="161">
        <v>45426</v>
      </c>
      <c r="C9" s="195">
        <v>45427</v>
      </c>
      <c r="D9" s="161">
        <v>46447</v>
      </c>
      <c r="E9" s="125">
        <v>625000</v>
      </c>
      <c r="F9" s="126">
        <v>8.6900000000000005E-2</v>
      </c>
      <c r="G9" s="126">
        <v>8.6900000000000005E-2</v>
      </c>
      <c r="H9" s="125">
        <v>500975</v>
      </c>
      <c r="I9" s="125">
        <v>7413034296.1400003</v>
      </c>
      <c r="J9" s="126">
        <f t="shared" si="1"/>
        <v>80.156000000000006</v>
      </c>
    </row>
    <row r="10" spans="2:10">
      <c r="B10" s="161">
        <v>45433</v>
      </c>
      <c r="C10" s="195">
        <v>45434</v>
      </c>
      <c r="D10" s="161">
        <v>46447</v>
      </c>
      <c r="E10" s="125">
        <v>625000</v>
      </c>
      <c r="F10" s="126">
        <v>8.9999999999999983E-2</v>
      </c>
      <c r="G10" s="126">
        <v>8.9999999999999983E-2</v>
      </c>
      <c r="H10" s="125">
        <v>505517</v>
      </c>
      <c r="I10" s="125">
        <v>7494431353.3299999</v>
      </c>
      <c r="J10" s="126">
        <f t="shared" si="1"/>
        <v>80.882719999999992</v>
      </c>
    </row>
    <row r="11" spans="2:10">
      <c r="B11" s="161">
        <v>45440</v>
      </c>
      <c r="C11" s="195">
        <v>45441</v>
      </c>
      <c r="D11" s="162">
        <v>46447</v>
      </c>
      <c r="E11" s="125">
        <v>375000</v>
      </c>
      <c r="F11" s="126">
        <v>9.6199999999999994E-2</v>
      </c>
      <c r="G11" s="126">
        <v>9.6199999999999994E-2</v>
      </c>
      <c r="H11" s="125">
        <v>300000</v>
      </c>
      <c r="I11" s="125">
        <v>4455644817.2700005</v>
      </c>
      <c r="J11" s="126">
        <f t="shared" si="1"/>
        <v>80</v>
      </c>
    </row>
    <row r="12" spans="2:10">
      <c r="B12" s="161" t="s">
        <v>30</v>
      </c>
      <c r="C12" s="163" t="s">
        <v>30</v>
      </c>
      <c r="D12" s="161" t="s">
        <v>30</v>
      </c>
      <c r="E12" s="125" t="s">
        <v>30</v>
      </c>
      <c r="F12" s="126" t="s">
        <v>30</v>
      </c>
      <c r="G12" s="126" t="s">
        <v>30</v>
      </c>
      <c r="H12" s="125" t="s">
        <v>30</v>
      </c>
      <c r="I12" s="125" t="s">
        <v>30</v>
      </c>
      <c r="J12" s="126" t="str">
        <f>IFERROR(H12/E12*100,"")</f>
        <v/>
      </c>
    </row>
    <row r="13" spans="2:10">
      <c r="B13" s="193" t="s">
        <v>30</v>
      </c>
      <c r="C13" s="194" t="s">
        <v>30</v>
      </c>
      <c r="D13" s="193">
        <v>47635</v>
      </c>
      <c r="E13" s="190">
        <f>SUM(E14:E18)</f>
        <v>5312500</v>
      </c>
      <c r="F13" s="191">
        <f>SUMPRODUCT(F14:F18,$H14:$H18)/$H13</f>
        <v>0.18369879624674088</v>
      </c>
      <c r="G13" s="191">
        <f>SUMPRODUCT(G14:G18,$H14:$H18)/$H13</f>
        <v>0.18369879624674088</v>
      </c>
      <c r="H13" s="190">
        <f t="shared" ref="H13:I13" si="2">SUM(H14:H18)</f>
        <v>4396499</v>
      </c>
      <c r="I13" s="190">
        <f t="shared" si="2"/>
        <v>64478636582.909996</v>
      </c>
      <c r="J13" s="191">
        <f t="shared" ref="J13" si="3">IFERROR(H13/E13*100,"")</f>
        <v>82.757628235294121</v>
      </c>
    </row>
    <row r="14" spans="2:10">
      <c r="B14" s="161">
        <v>45412</v>
      </c>
      <c r="C14" s="195">
        <v>45414</v>
      </c>
      <c r="D14" s="161">
        <v>47635</v>
      </c>
      <c r="E14" s="125">
        <v>937500</v>
      </c>
      <c r="F14" s="126">
        <v>0.18260000000000001</v>
      </c>
      <c r="G14" s="126">
        <v>0.18260000000000001</v>
      </c>
      <c r="H14" s="125">
        <v>818531</v>
      </c>
      <c r="I14" s="125">
        <v>11965203909.48</v>
      </c>
      <c r="J14" s="126">
        <f t="shared" si="1"/>
        <v>87.309973333333332</v>
      </c>
    </row>
    <row r="15" spans="2:10">
      <c r="B15" s="161">
        <v>45419</v>
      </c>
      <c r="C15" s="195">
        <v>45420</v>
      </c>
      <c r="D15" s="161">
        <v>47635</v>
      </c>
      <c r="E15" s="125">
        <v>1250000</v>
      </c>
      <c r="F15" s="126">
        <v>0.18290000000000003</v>
      </c>
      <c r="G15" s="126">
        <v>0.18290000000000003</v>
      </c>
      <c r="H15" s="125">
        <v>1058296</v>
      </c>
      <c r="I15" s="125">
        <v>15495107962.950001</v>
      </c>
      <c r="J15" s="126">
        <f t="shared" si="1"/>
        <v>84.663679999999999</v>
      </c>
    </row>
    <row r="16" spans="2:10">
      <c r="B16" s="161">
        <v>45426</v>
      </c>
      <c r="C16" s="195">
        <v>45427</v>
      </c>
      <c r="D16" s="161">
        <v>47635</v>
      </c>
      <c r="E16" s="125">
        <v>1250000</v>
      </c>
      <c r="F16" s="126">
        <v>0.18340000000000004</v>
      </c>
      <c r="G16" s="126">
        <v>0.18340000000000004</v>
      </c>
      <c r="H16" s="125">
        <v>1135104</v>
      </c>
      <c r="I16" s="125">
        <v>16652606079.179998</v>
      </c>
      <c r="J16" s="126">
        <f>IFERROR(H16/E16*100,"")</f>
        <v>90.808319999999995</v>
      </c>
    </row>
    <row r="17" spans="2:10">
      <c r="B17" s="161">
        <v>45433</v>
      </c>
      <c r="C17" s="195">
        <v>45434</v>
      </c>
      <c r="D17" s="161">
        <v>47635</v>
      </c>
      <c r="E17" s="125">
        <v>1250000</v>
      </c>
      <c r="F17" s="126">
        <v>0.184</v>
      </c>
      <c r="G17" s="126">
        <v>0.184</v>
      </c>
      <c r="H17" s="125">
        <v>879450</v>
      </c>
      <c r="I17" s="125">
        <v>12927386009.92</v>
      </c>
      <c r="J17" s="126">
        <f t="shared" si="1"/>
        <v>70.355999999999995</v>
      </c>
    </row>
    <row r="18" spans="2:10">
      <c r="B18" s="161">
        <v>45440</v>
      </c>
      <c r="C18" s="195">
        <v>45441</v>
      </c>
      <c r="D18" s="162">
        <v>47635</v>
      </c>
      <c r="E18" s="125">
        <v>625000</v>
      </c>
      <c r="F18" s="126">
        <v>0.18729999999999999</v>
      </c>
      <c r="G18" s="126">
        <v>0.18729999999999999</v>
      </c>
      <c r="H18" s="125">
        <v>505118</v>
      </c>
      <c r="I18" s="125">
        <v>7438332621.3800001</v>
      </c>
      <c r="J18" s="126">
        <f>IFERROR(H18/E18*100,"")</f>
        <v>80.818880000000007</v>
      </c>
    </row>
    <row r="19" spans="2:10">
      <c r="B19" s="161" t="s">
        <v>30</v>
      </c>
      <c r="C19" s="163" t="s">
        <v>30</v>
      </c>
      <c r="D19" s="161" t="s">
        <v>30</v>
      </c>
      <c r="E19" s="125" t="s">
        <v>30</v>
      </c>
      <c r="F19" s="126" t="s">
        <v>30</v>
      </c>
      <c r="G19" s="126" t="s">
        <v>30</v>
      </c>
      <c r="H19" s="125" t="s">
        <v>30</v>
      </c>
      <c r="I19" s="125" t="s">
        <v>30</v>
      </c>
      <c r="J19" s="126" t="str">
        <f>IFERROR(H19/E19*100,"")</f>
        <v/>
      </c>
    </row>
    <row r="20" spans="2:10">
      <c r="B20" s="187" t="s">
        <v>10</v>
      </c>
      <c r="C20" s="192" t="s">
        <v>30</v>
      </c>
      <c r="D20" s="201" t="s">
        <v>30</v>
      </c>
      <c r="E20" s="188">
        <f>SUM(E21,E27,E32,E43,E54)</f>
        <v>46962500</v>
      </c>
      <c r="F20" s="189" t="s">
        <v>30</v>
      </c>
      <c r="G20" s="189" t="s">
        <v>30</v>
      </c>
      <c r="H20" s="188">
        <f>SUM(H21,H27,H32,H43,H54)</f>
        <v>42688235</v>
      </c>
      <c r="I20" s="188">
        <f>SUM(I21,I27,I32,I43,I54)</f>
        <v>30136789962.799999</v>
      </c>
      <c r="J20" s="189">
        <f>IFERROR(H20/E20*100,"")</f>
        <v>90.898557359595429</v>
      </c>
    </row>
    <row r="21" spans="2:10">
      <c r="B21" s="193" t="s">
        <v>30</v>
      </c>
      <c r="C21" s="194" t="s">
        <v>30</v>
      </c>
      <c r="D21" s="193">
        <v>45566</v>
      </c>
      <c r="E21" s="190">
        <f>SUM(E22:E25)</f>
        <v>3250000</v>
      </c>
      <c r="F21" s="191">
        <f>SUMPRODUCT(F22:F25,$H22:$H25)/$H21</f>
        <v>10.240109433962264</v>
      </c>
      <c r="G21" s="191">
        <f>SUMPRODUCT(G22:G25,$H22:$H25)/$H21</f>
        <v>10.243909433962264</v>
      </c>
      <c r="H21" s="190">
        <f>SUM(H22:H25)</f>
        <v>2120000</v>
      </c>
      <c r="I21" s="190">
        <f>SUM(I22:I25)</f>
        <v>2045640094.2800002</v>
      </c>
      <c r="J21" s="215">
        <f>IFERROR(H21/E21*100,"")</f>
        <v>65.230769230769226</v>
      </c>
    </row>
    <row r="22" spans="2:10">
      <c r="B22" s="161">
        <v>45414</v>
      </c>
      <c r="C22" s="195">
        <v>45415</v>
      </c>
      <c r="D22" s="161">
        <v>45566</v>
      </c>
      <c r="E22" s="125">
        <v>1000000</v>
      </c>
      <c r="F22" s="126">
        <v>10.1111</v>
      </c>
      <c r="G22" s="126">
        <v>10.1174</v>
      </c>
      <c r="H22" s="125">
        <v>120000</v>
      </c>
      <c r="I22" s="125">
        <v>115235301.14</v>
      </c>
      <c r="J22" s="126">
        <f t="shared" si="1"/>
        <v>12</v>
      </c>
    </row>
    <row r="23" spans="2:10">
      <c r="B23" s="161">
        <v>45428</v>
      </c>
      <c r="C23" s="195">
        <v>45429</v>
      </c>
      <c r="D23" s="161">
        <v>45566</v>
      </c>
      <c r="E23" s="125">
        <v>1000000</v>
      </c>
      <c r="F23" s="126">
        <v>10.2157</v>
      </c>
      <c r="G23" s="126">
        <v>10.217000000000001</v>
      </c>
      <c r="H23" s="125">
        <v>1000000</v>
      </c>
      <c r="I23" s="125">
        <v>963623018.52999997</v>
      </c>
      <c r="J23" s="126">
        <f t="shared" si="1"/>
        <v>100</v>
      </c>
    </row>
    <row r="24" spans="2:10">
      <c r="B24" s="161">
        <v>45428</v>
      </c>
      <c r="C24" s="195">
        <v>45432</v>
      </c>
      <c r="D24" s="161">
        <v>45566</v>
      </c>
      <c r="E24" s="125">
        <v>250000</v>
      </c>
      <c r="F24" s="126">
        <v>10.2157</v>
      </c>
      <c r="G24" s="126">
        <v>10.2157</v>
      </c>
      <c r="H24" s="125">
        <v>0</v>
      </c>
      <c r="I24" s="125">
        <v>0</v>
      </c>
      <c r="J24" s="126">
        <f t="shared" si="1"/>
        <v>0</v>
      </c>
    </row>
    <row r="25" spans="2:10">
      <c r="B25" s="161">
        <v>45441</v>
      </c>
      <c r="C25" s="195">
        <v>45443</v>
      </c>
      <c r="D25" s="162">
        <v>45566</v>
      </c>
      <c r="E25" s="125">
        <v>1000000</v>
      </c>
      <c r="F25" s="126">
        <v>10.28</v>
      </c>
      <c r="G25" s="126">
        <v>10.286</v>
      </c>
      <c r="H25" s="125">
        <v>1000000</v>
      </c>
      <c r="I25" s="125">
        <v>966781774.61000001</v>
      </c>
      <c r="J25" s="126">
        <f t="shared" si="1"/>
        <v>100</v>
      </c>
    </row>
    <row r="26" spans="2:10">
      <c r="B26" s="161" t="s">
        <v>30</v>
      </c>
      <c r="C26" s="163" t="s">
        <v>30</v>
      </c>
      <c r="D26" s="161" t="s">
        <v>30</v>
      </c>
      <c r="E26" s="125" t="s">
        <v>30</v>
      </c>
      <c r="F26" s="126" t="s">
        <v>30</v>
      </c>
      <c r="G26" s="126" t="s">
        <v>30</v>
      </c>
      <c r="H26" s="125" t="s">
        <v>30</v>
      </c>
      <c r="I26" s="125" t="s">
        <v>30</v>
      </c>
      <c r="J26" s="126" t="str">
        <f t="shared" si="1"/>
        <v/>
      </c>
    </row>
    <row r="27" spans="2:10">
      <c r="B27" s="193" t="s">
        <v>30</v>
      </c>
      <c r="C27" s="194" t="s">
        <v>30</v>
      </c>
      <c r="D27" s="193">
        <v>45748</v>
      </c>
      <c r="E27" s="190">
        <f>SUM(E28:E30)</f>
        <v>775000</v>
      </c>
      <c r="F27" s="191">
        <f>SUMPRODUCT(F28:F30,$H28:$H30)/$H27</f>
        <v>10.435832142857143</v>
      </c>
      <c r="G27" s="191">
        <f>SUMPRODUCT(G28:G30,$H28:$H30)/$H27</f>
        <v>10.436953571428571</v>
      </c>
      <c r="H27" s="190">
        <f t="shared" ref="H27:I27" si="4">SUM(H28:H30)</f>
        <v>560000</v>
      </c>
      <c r="I27" s="190">
        <f t="shared" si="4"/>
        <v>514312374.55000001</v>
      </c>
      <c r="J27" s="215">
        <f t="shared" si="1"/>
        <v>72.258064516129025</v>
      </c>
    </row>
    <row r="28" spans="2:10">
      <c r="B28" s="161">
        <v>45421</v>
      </c>
      <c r="C28" s="195">
        <v>45422</v>
      </c>
      <c r="D28" s="161">
        <v>45748</v>
      </c>
      <c r="E28" s="125">
        <v>150000</v>
      </c>
      <c r="F28" s="126">
        <v>10.288600000000001</v>
      </c>
      <c r="G28" s="126">
        <v>10.2949</v>
      </c>
      <c r="H28" s="125">
        <v>60000</v>
      </c>
      <c r="I28" s="125">
        <v>54976527.329999998</v>
      </c>
      <c r="J28" s="126">
        <f t="shared" si="1"/>
        <v>40</v>
      </c>
    </row>
    <row r="29" spans="2:10">
      <c r="B29" s="161">
        <v>45435</v>
      </c>
      <c r="C29" s="195">
        <v>45436</v>
      </c>
      <c r="D29" s="161">
        <v>45748</v>
      </c>
      <c r="E29" s="125">
        <v>500000</v>
      </c>
      <c r="F29" s="126">
        <v>10.4535</v>
      </c>
      <c r="G29" s="126">
        <v>10.454000000000001</v>
      </c>
      <c r="H29" s="125">
        <v>500000</v>
      </c>
      <c r="I29" s="125">
        <v>459335847.22000003</v>
      </c>
      <c r="J29" s="126">
        <f t="shared" si="1"/>
        <v>100</v>
      </c>
    </row>
    <row r="30" spans="2:10">
      <c r="B30" s="161">
        <v>45435</v>
      </c>
      <c r="C30" s="195">
        <v>45439</v>
      </c>
      <c r="D30" s="162">
        <v>45748</v>
      </c>
      <c r="E30" s="125">
        <v>125000</v>
      </c>
      <c r="F30" s="126">
        <v>10.4535</v>
      </c>
      <c r="G30" s="126">
        <v>10.4535</v>
      </c>
      <c r="H30" s="125">
        <v>0</v>
      </c>
      <c r="I30" s="125">
        <v>0</v>
      </c>
      <c r="J30" s="126">
        <f t="shared" si="1"/>
        <v>0</v>
      </c>
    </row>
    <row r="31" spans="2:10">
      <c r="B31" s="161" t="s">
        <v>30</v>
      </c>
      <c r="C31" s="163" t="s">
        <v>30</v>
      </c>
      <c r="D31" s="161" t="s">
        <v>30</v>
      </c>
      <c r="E31" s="125" t="s">
        <v>30</v>
      </c>
      <c r="F31" s="126" t="s">
        <v>30</v>
      </c>
      <c r="G31" s="126" t="s">
        <v>30</v>
      </c>
      <c r="H31" s="125" t="s">
        <v>30</v>
      </c>
      <c r="I31" s="125" t="s">
        <v>30</v>
      </c>
      <c r="J31" s="126" t="str">
        <f t="shared" si="1"/>
        <v/>
      </c>
    </row>
    <row r="32" spans="2:10">
      <c r="B32" s="193" t="s">
        <v>30</v>
      </c>
      <c r="C32" s="194" t="s">
        <v>30</v>
      </c>
      <c r="D32" s="193">
        <v>46753</v>
      </c>
      <c r="E32" s="190">
        <f>SUM(E33:E41)</f>
        <v>15187500</v>
      </c>
      <c r="F32" s="191">
        <f>SUMPRODUCT(F33:F41,$H33:$H41)/$H32</f>
        <v>11.416725472663741</v>
      </c>
      <c r="G32" s="191">
        <f>SUMPRODUCT(G33:G41,$H33:$H41)/$H32</f>
        <v>11.421249268349825</v>
      </c>
      <c r="H32" s="190">
        <f t="shared" ref="H32:I32" si="5">SUM(H33:H41)</f>
        <v>14401623</v>
      </c>
      <c r="I32" s="190">
        <f t="shared" si="5"/>
        <v>9749087887.289999</v>
      </c>
      <c r="J32" s="191">
        <f t="shared" si="1"/>
        <v>94.825501234567895</v>
      </c>
    </row>
    <row r="33" spans="2:10">
      <c r="B33" s="161">
        <v>45414</v>
      </c>
      <c r="C33" s="195">
        <v>45415</v>
      </c>
      <c r="D33" s="161">
        <v>46753</v>
      </c>
      <c r="E33" s="125">
        <v>3000000</v>
      </c>
      <c r="F33" s="126">
        <v>11.2704</v>
      </c>
      <c r="G33" s="126">
        <v>11.272</v>
      </c>
      <c r="H33" s="125">
        <v>3000000</v>
      </c>
      <c r="I33" s="125">
        <v>2030554653.8</v>
      </c>
      <c r="J33" s="126">
        <f t="shared" si="1"/>
        <v>100</v>
      </c>
    </row>
    <row r="34" spans="2:10">
      <c r="B34" s="161">
        <v>45414</v>
      </c>
      <c r="C34" s="195">
        <v>45418</v>
      </c>
      <c r="D34" s="161">
        <v>46753</v>
      </c>
      <c r="E34" s="125">
        <v>750000</v>
      </c>
      <c r="F34" s="126">
        <v>11.2704</v>
      </c>
      <c r="G34" s="126">
        <v>11.2704</v>
      </c>
      <c r="H34" s="125">
        <v>749997</v>
      </c>
      <c r="I34" s="125">
        <v>507851800.75</v>
      </c>
      <c r="J34" s="126">
        <f t="shared" si="1"/>
        <v>99.999600000000001</v>
      </c>
    </row>
    <row r="35" spans="2:10">
      <c r="B35" s="161">
        <v>45421</v>
      </c>
      <c r="C35" s="195">
        <v>45422</v>
      </c>
      <c r="D35" s="161">
        <v>46753</v>
      </c>
      <c r="E35" s="125">
        <v>150000</v>
      </c>
      <c r="F35" s="126">
        <v>11.353999999999999</v>
      </c>
      <c r="G35" s="126">
        <v>11.355</v>
      </c>
      <c r="H35" s="125">
        <v>150000</v>
      </c>
      <c r="I35" s="125">
        <v>101465710.8</v>
      </c>
      <c r="J35" s="126">
        <f t="shared" si="1"/>
        <v>100</v>
      </c>
    </row>
    <row r="36" spans="2:10">
      <c r="B36" s="161">
        <v>45421</v>
      </c>
      <c r="C36" s="195">
        <v>45425</v>
      </c>
      <c r="D36" s="161">
        <v>46753</v>
      </c>
      <c r="E36" s="125">
        <v>37500</v>
      </c>
      <c r="F36" s="126">
        <v>11.353999999999999</v>
      </c>
      <c r="G36" s="126">
        <v>11.353999999999999</v>
      </c>
      <c r="H36" s="125">
        <v>1636</v>
      </c>
      <c r="I36" s="125">
        <v>1107125.06</v>
      </c>
      <c r="J36" s="126">
        <f t="shared" si="1"/>
        <v>4.3626666666666667</v>
      </c>
    </row>
    <row r="37" spans="2:10">
      <c r="B37" s="161">
        <v>45428</v>
      </c>
      <c r="C37" s="195">
        <v>45429</v>
      </c>
      <c r="D37" s="161">
        <v>46753</v>
      </c>
      <c r="E37" s="125">
        <v>3000000</v>
      </c>
      <c r="F37" s="126">
        <v>11.261200000000001</v>
      </c>
      <c r="G37" s="126">
        <v>11.268000000000001</v>
      </c>
      <c r="H37" s="125">
        <v>3000000</v>
      </c>
      <c r="I37" s="125">
        <v>2039783787.0599999</v>
      </c>
      <c r="J37" s="126">
        <f t="shared" si="1"/>
        <v>100</v>
      </c>
    </row>
    <row r="38" spans="2:10">
      <c r="B38" s="161">
        <v>45428</v>
      </c>
      <c r="C38" s="195">
        <v>45432</v>
      </c>
      <c r="D38" s="161">
        <v>46753</v>
      </c>
      <c r="E38" s="125">
        <v>750000</v>
      </c>
      <c r="F38" s="126">
        <v>11.261200000000001</v>
      </c>
      <c r="G38" s="126">
        <v>11.261200000000001</v>
      </c>
      <c r="H38" s="125">
        <v>0</v>
      </c>
      <c r="I38" s="125">
        <v>0</v>
      </c>
      <c r="J38" s="126">
        <f t="shared" si="1"/>
        <v>0</v>
      </c>
    </row>
    <row r="39" spans="2:10">
      <c r="B39" s="161">
        <v>45435</v>
      </c>
      <c r="C39" s="195">
        <v>45436</v>
      </c>
      <c r="D39" s="161">
        <v>46753</v>
      </c>
      <c r="E39" s="125">
        <v>2000000</v>
      </c>
      <c r="F39" s="126">
        <v>11.5181</v>
      </c>
      <c r="G39" s="126">
        <v>11.525499999999999</v>
      </c>
      <c r="H39" s="125">
        <v>2000000</v>
      </c>
      <c r="I39" s="125">
        <v>1351484032.6900001</v>
      </c>
      <c r="J39" s="126">
        <f t="shared" si="1"/>
        <v>100</v>
      </c>
    </row>
    <row r="40" spans="2:10">
      <c r="B40" s="161">
        <v>45435</v>
      </c>
      <c r="C40" s="195">
        <v>45439</v>
      </c>
      <c r="D40" s="161">
        <v>46753</v>
      </c>
      <c r="E40" s="125">
        <v>500000</v>
      </c>
      <c r="F40" s="126">
        <v>11.5181</v>
      </c>
      <c r="G40" s="126">
        <v>11.5181</v>
      </c>
      <c r="H40" s="125">
        <v>499990</v>
      </c>
      <c r="I40" s="125">
        <v>338011400.98000002</v>
      </c>
      <c r="J40" s="126">
        <f t="shared" si="1"/>
        <v>99.998000000000005</v>
      </c>
    </row>
    <row r="41" spans="2:10">
      <c r="B41" s="161">
        <v>45441</v>
      </c>
      <c r="C41" s="195">
        <v>45443</v>
      </c>
      <c r="D41" s="162">
        <v>46753</v>
      </c>
      <c r="E41" s="125">
        <v>5000000</v>
      </c>
      <c r="F41" s="126">
        <v>11.571</v>
      </c>
      <c r="G41" s="126">
        <v>11.576000000000001</v>
      </c>
      <c r="H41" s="125">
        <v>5000000</v>
      </c>
      <c r="I41" s="125">
        <v>3378829376.1500001</v>
      </c>
      <c r="J41" s="126">
        <f t="shared" si="1"/>
        <v>100</v>
      </c>
    </row>
    <row r="42" spans="2:10">
      <c r="B42" s="161" t="s">
        <v>30</v>
      </c>
      <c r="C42" s="163" t="s">
        <v>30</v>
      </c>
      <c r="D42" s="161" t="s">
        <v>30</v>
      </c>
      <c r="E42" s="125" t="s">
        <v>30</v>
      </c>
      <c r="F42" s="126" t="s">
        <v>30</v>
      </c>
      <c r="G42" s="126" t="s">
        <v>30</v>
      </c>
      <c r="H42" s="125" t="s">
        <v>30</v>
      </c>
      <c r="I42" s="125" t="s">
        <v>30</v>
      </c>
      <c r="J42" s="126" t="str">
        <f t="shared" si="1"/>
        <v/>
      </c>
    </row>
    <row r="43" spans="2:10">
      <c r="B43" s="193" t="s">
        <v>30</v>
      </c>
      <c r="C43" s="194" t="s">
        <v>30</v>
      </c>
      <c r="D43" s="193">
        <v>47484</v>
      </c>
      <c r="E43" s="190">
        <f>SUM(E44:E52)</f>
        <v>12687500</v>
      </c>
      <c r="F43" s="191">
        <f>SUMPRODUCT(F44:F52,$H44:$H52)/$H43</f>
        <v>11.75430520450276</v>
      </c>
      <c r="G43" s="191">
        <f>SUMPRODUCT(G44:G52,$H44:$H52)/$H43</f>
        <v>11.759513198694416</v>
      </c>
      <c r="H43" s="190">
        <f t="shared" ref="H43:I43" si="6">SUM(H44:H52)</f>
        <v>11456618</v>
      </c>
      <c r="I43" s="190">
        <f t="shared" si="6"/>
        <v>6158101324.2000008</v>
      </c>
      <c r="J43" s="191">
        <f t="shared" si="1"/>
        <v>90.298466995073895</v>
      </c>
    </row>
    <row r="44" spans="2:10">
      <c r="B44" s="161">
        <v>45414</v>
      </c>
      <c r="C44" s="195">
        <v>45415</v>
      </c>
      <c r="D44" s="161">
        <v>47484</v>
      </c>
      <c r="E44" s="125">
        <v>2500000</v>
      </c>
      <c r="F44" s="126">
        <v>11.665900000000001</v>
      </c>
      <c r="G44" s="126">
        <v>11.666499999999999</v>
      </c>
      <c r="H44" s="125">
        <v>2500000</v>
      </c>
      <c r="I44" s="125">
        <v>1343664502.5</v>
      </c>
      <c r="J44" s="126">
        <f t="shared" si="1"/>
        <v>100</v>
      </c>
    </row>
    <row r="45" spans="2:10">
      <c r="B45" s="161">
        <v>45414</v>
      </c>
      <c r="C45" s="195">
        <v>45418</v>
      </c>
      <c r="D45" s="161">
        <v>47484</v>
      </c>
      <c r="E45" s="125">
        <v>625000</v>
      </c>
      <c r="F45" s="126">
        <v>11.665900000000001</v>
      </c>
      <c r="G45" s="126">
        <v>11.665900000000001</v>
      </c>
      <c r="H45" s="125">
        <v>624990</v>
      </c>
      <c r="I45" s="125">
        <v>336058542.27999997</v>
      </c>
      <c r="J45" s="126">
        <f t="shared" si="1"/>
        <v>99.998400000000004</v>
      </c>
    </row>
    <row r="46" spans="2:10">
      <c r="B46" s="161">
        <v>45421</v>
      </c>
      <c r="C46" s="195">
        <v>45422</v>
      </c>
      <c r="D46" s="161">
        <v>47484</v>
      </c>
      <c r="E46" s="125">
        <v>150000</v>
      </c>
      <c r="F46" s="126">
        <v>11.762</v>
      </c>
      <c r="G46" s="126">
        <v>11.763</v>
      </c>
      <c r="H46" s="125">
        <v>150000</v>
      </c>
      <c r="I46" s="125">
        <v>80407947.599999994</v>
      </c>
      <c r="J46" s="126">
        <f t="shared" si="1"/>
        <v>100</v>
      </c>
    </row>
    <row r="47" spans="2:10">
      <c r="B47" s="161">
        <v>45421</v>
      </c>
      <c r="C47" s="195">
        <v>45425</v>
      </c>
      <c r="D47" s="161">
        <v>47484</v>
      </c>
      <c r="E47" s="125">
        <v>37500</v>
      </c>
      <c r="F47" s="126">
        <v>11.762</v>
      </c>
      <c r="G47" s="126">
        <v>11.762</v>
      </c>
      <c r="H47" s="125">
        <v>1636</v>
      </c>
      <c r="I47" s="125">
        <v>877369.75</v>
      </c>
      <c r="J47" s="126">
        <f t="shared" si="1"/>
        <v>4.3626666666666667</v>
      </c>
    </row>
    <row r="48" spans="2:10">
      <c r="B48" s="161">
        <v>45428</v>
      </c>
      <c r="C48" s="195">
        <v>45429</v>
      </c>
      <c r="D48" s="161">
        <v>47484</v>
      </c>
      <c r="E48" s="125">
        <v>3500000</v>
      </c>
      <c r="F48" s="126">
        <v>11.639900000000001</v>
      </c>
      <c r="G48" s="126">
        <v>11.641999999999999</v>
      </c>
      <c r="H48" s="125">
        <v>3500000</v>
      </c>
      <c r="I48" s="125">
        <v>1891848024.5</v>
      </c>
      <c r="J48" s="126">
        <f t="shared" si="1"/>
        <v>100</v>
      </c>
    </row>
    <row r="49" spans="2:10">
      <c r="B49" s="161">
        <v>45428</v>
      </c>
      <c r="C49" s="195">
        <v>45432</v>
      </c>
      <c r="D49" s="161">
        <v>47484</v>
      </c>
      <c r="E49" s="125">
        <v>875000</v>
      </c>
      <c r="F49" s="126">
        <v>11.639900000000001</v>
      </c>
      <c r="G49" s="126">
        <v>11.639900000000001</v>
      </c>
      <c r="H49" s="125">
        <v>0</v>
      </c>
      <c r="I49" s="125">
        <v>0</v>
      </c>
      <c r="J49" s="126">
        <f t="shared" si="1"/>
        <v>0</v>
      </c>
    </row>
    <row r="50" spans="2:10">
      <c r="B50" s="161">
        <v>45435</v>
      </c>
      <c r="C50" s="195">
        <v>45436</v>
      </c>
      <c r="D50" s="161">
        <v>47484</v>
      </c>
      <c r="E50" s="125">
        <v>2000000</v>
      </c>
      <c r="F50" s="126">
        <v>11.8612</v>
      </c>
      <c r="G50" s="126">
        <v>11.8674</v>
      </c>
      <c r="H50" s="125">
        <v>1680000</v>
      </c>
      <c r="I50" s="125">
        <v>900091599.22000003</v>
      </c>
      <c r="J50" s="126">
        <f t="shared" si="1"/>
        <v>84</v>
      </c>
    </row>
    <row r="51" spans="2:10">
      <c r="B51" s="161">
        <v>45435</v>
      </c>
      <c r="C51" s="195">
        <v>45439</v>
      </c>
      <c r="D51" s="161">
        <v>47484</v>
      </c>
      <c r="E51" s="125">
        <v>500000</v>
      </c>
      <c r="F51" s="126">
        <v>11.8612</v>
      </c>
      <c r="G51" s="126">
        <v>11.8612</v>
      </c>
      <c r="H51" s="125">
        <v>499992</v>
      </c>
      <c r="I51" s="125">
        <v>268000243.31</v>
      </c>
      <c r="J51" s="126">
        <f t="shared" si="1"/>
        <v>99.998400000000004</v>
      </c>
    </row>
    <row r="52" spans="2:10">
      <c r="B52" s="161">
        <v>45441</v>
      </c>
      <c r="C52" s="195">
        <v>45443</v>
      </c>
      <c r="D52" s="162">
        <v>47484</v>
      </c>
      <c r="E52" s="125">
        <v>2500000</v>
      </c>
      <c r="F52" s="126">
        <v>11.9313</v>
      </c>
      <c r="G52" s="126">
        <v>11.9474</v>
      </c>
      <c r="H52" s="125">
        <v>2500000</v>
      </c>
      <c r="I52" s="125">
        <v>1337153095.04</v>
      </c>
      <c r="J52" s="126">
        <f t="shared" si="1"/>
        <v>100</v>
      </c>
    </row>
    <row r="53" spans="2:10">
      <c r="B53" s="161" t="s">
        <v>30</v>
      </c>
      <c r="C53" s="163" t="s">
        <v>30</v>
      </c>
      <c r="D53" s="161" t="s">
        <v>30</v>
      </c>
      <c r="E53" s="125" t="s">
        <v>30</v>
      </c>
      <c r="F53" s="126" t="s">
        <v>30</v>
      </c>
      <c r="G53" s="126" t="s">
        <v>30</v>
      </c>
      <c r="H53" s="125" t="s">
        <v>30</v>
      </c>
      <c r="I53" s="125" t="s">
        <v>30</v>
      </c>
      <c r="J53" s="126" t="str">
        <f t="shared" si="1"/>
        <v/>
      </c>
    </row>
    <row r="54" spans="2:10">
      <c r="B54" s="193" t="s">
        <v>30</v>
      </c>
      <c r="C54" s="194" t="s">
        <v>30</v>
      </c>
      <c r="D54" s="193">
        <v>46113</v>
      </c>
      <c r="E54" s="190">
        <f>SUM(E55:E63)</f>
        <v>15062500</v>
      </c>
      <c r="F54" s="191">
        <f>SUMPRODUCT(F55:F63,$H55:$H63)/$H54</f>
        <v>10.776274598236578</v>
      </c>
      <c r="G54" s="191">
        <f>SUMPRODUCT(G55:G63,$H55:$H63)/$H54</f>
        <v>10.777971772101106</v>
      </c>
      <c r="H54" s="190">
        <f t="shared" ref="H54:I54" si="7">SUM(H55:H63)</f>
        <v>14149994</v>
      </c>
      <c r="I54" s="190">
        <f t="shared" si="7"/>
        <v>11669648282.48</v>
      </c>
      <c r="J54" s="191">
        <f t="shared" si="1"/>
        <v>93.94186887966805</v>
      </c>
    </row>
    <row r="55" spans="2:10">
      <c r="B55" s="161">
        <v>45414</v>
      </c>
      <c r="C55" s="195">
        <v>45415</v>
      </c>
      <c r="D55" s="161">
        <v>46113</v>
      </c>
      <c r="E55" s="125">
        <v>6000000</v>
      </c>
      <c r="F55" s="126">
        <v>10.6821</v>
      </c>
      <c r="G55" s="126">
        <v>10.683999999999999</v>
      </c>
      <c r="H55" s="125">
        <v>6000000</v>
      </c>
      <c r="I55" s="125">
        <v>4941329867</v>
      </c>
      <c r="J55" s="126">
        <f t="shared" si="1"/>
        <v>100</v>
      </c>
    </row>
    <row r="56" spans="2:10">
      <c r="B56" s="161">
        <v>45414</v>
      </c>
      <c r="C56" s="195">
        <v>45418</v>
      </c>
      <c r="D56" s="161">
        <v>46113</v>
      </c>
      <c r="E56" s="125">
        <v>1500000</v>
      </c>
      <c r="F56" s="126">
        <v>10.6821</v>
      </c>
      <c r="G56" s="126">
        <v>10.6821</v>
      </c>
      <c r="H56" s="125">
        <v>1499994</v>
      </c>
      <c r="I56" s="125">
        <v>1235826993.6199999</v>
      </c>
      <c r="J56" s="126">
        <f t="shared" si="1"/>
        <v>99.999600000000001</v>
      </c>
    </row>
    <row r="57" spans="2:10">
      <c r="B57" s="161">
        <v>45421</v>
      </c>
      <c r="C57" s="195">
        <v>45422</v>
      </c>
      <c r="D57" s="161">
        <v>46113</v>
      </c>
      <c r="E57" s="125">
        <v>150000</v>
      </c>
      <c r="F57" s="126">
        <v>10.694900000000001</v>
      </c>
      <c r="G57" s="126">
        <v>10.696</v>
      </c>
      <c r="H57" s="125">
        <v>150000</v>
      </c>
      <c r="I57" s="125">
        <v>123755296.44</v>
      </c>
      <c r="J57" s="126">
        <f t="shared" si="1"/>
        <v>100</v>
      </c>
    </row>
    <row r="58" spans="2:10">
      <c r="B58" s="161">
        <v>45421</v>
      </c>
      <c r="C58" s="195">
        <v>45425</v>
      </c>
      <c r="D58" s="161">
        <v>46113</v>
      </c>
      <c r="E58" s="125">
        <v>37500</v>
      </c>
      <c r="F58" s="126">
        <v>10.694900000000001</v>
      </c>
      <c r="G58" s="126">
        <v>10.694900000000001</v>
      </c>
      <c r="H58" s="125">
        <v>0</v>
      </c>
      <c r="I58" s="125">
        <v>0</v>
      </c>
      <c r="J58" s="126">
        <f>IFERROR(H58/E58*100,"")</f>
        <v>0</v>
      </c>
    </row>
    <row r="59" spans="2:10">
      <c r="B59" s="161">
        <v>45428</v>
      </c>
      <c r="C59" s="195">
        <v>45429</v>
      </c>
      <c r="D59" s="161">
        <v>46113</v>
      </c>
      <c r="E59" s="125">
        <v>1500000</v>
      </c>
      <c r="F59" s="126">
        <v>10.689399999999999</v>
      </c>
      <c r="G59" s="126">
        <v>10.6945</v>
      </c>
      <c r="H59" s="125">
        <v>1500000</v>
      </c>
      <c r="I59" s="125">
        <v>1240165324.52</v>
      </c>
      <c r="J59" s="126">
        <f t="shared" si="1"/>
        <v>100</v>
      </c>
    </row>
    <row r="60" spans="2:10">
      <c r="B60" s="161">
        <v>45428</v>
      </c>
      <c r="C60" s="195">
        <v>45432</v>
      </c>
      <c r="D60" s="161">
        <v>46113</v>
      </c>
      <c r="E60" s="125">
        <v>375000</v>
      </c>
      <c r="F60" s="126">
        <v>10.689399999999999</v>
      </c>
      <c r="G60" s="126">
        <v>10.689399999999999</v>
      </c>
      <c r="H60" s="125">
        <v>0</v>
      </c>
      <c r="I60" s="125">
        <v>0</v>
      </c>
      <c r="J60" s="126">
        <f>IFERROR(H60/E60*100,"")</f>
        <v>0</v>
      </c>
    </row>
    <row r="61" spans="2:10">
      <c r="B61" s="161">
        <v>45435</v>
      </c>
      <c r="C61" s="195">
        <v>45436</v>
      </c>
      <c r="D61" s="161">
        <v>46113</v>
      </c>
      <c r="E61" s="125">
        <v>2000000</v>
      </c>
      <c r="F61" s="126">
        <v>10.932</v>
      </c>
      <c r="G61" s="126">
        <v>10.932</v>
      </c>
      <c r="H61" s="125">
        <v>2000000</v>
      </c>
      <c r="I61" s="125">
        <v>1650181820</v>
      </c>
      <c r="J61" s="126">
        <f>IFERROR(H61/E61*100,"")</f>
        <v>100</v>
      </c>
    </row>
    <row r="62" spans="2:10">
      <c r="B62" s="161">
        <v>45435</v>
      </c>
      <c r="C62" s="195">
        <v>45439</v>
      </c>
      <c r="D62" s="161">
        <v>46113</v>
      </c>
      <c r="E62" s="125">
        <v>500000</v>
      </c>
      <c r="F62" s="126">
        <v>10.932</v>
      </c>
      <c r="G62" s="126">
        <v>10.932</v>
      </c>
      <c r="H62" s="125">
        <v>0</v>
      </c>
      <c r="I62" s="125">
        <v>0</v>
      </c>
      <c r="J62" s="126">
        <f t="shared" ref="J62" si="8">IFERROR(H62/E62*100,"")</f>
        <v>0</v>
      </c>
    </row>
    <row r="63" spans="2:10">
      <c r="B63" s="161">
        <v>45441</v>
      </c>
      <c r="C63" s="195">
        <v>45443</v>
      </c>
      <c r="D63" s="162">
        <v>46113</v>
      </c>
      <c r="E63" s="125">
        <v>3000000</v>
      </c>
      <c r="F63" s="126">
        <v>10.955399999999999</v>
      </c>
      <c r="G63" s="126">
        <v>10.957000000000001</v>
      </c>
      <c r="H63" s="125">
        <v>3000000</v>
      </c>
      <c r="I63" s="125">
        <v>2478388980.9000001</v>
      </c>
      <c r="J63" s="126">
        <f t="shared" si="1"/>
        <v>100</v>
      </c>
    </row>
    <row r="64" spans="2:10">
      <c r="B64" s="161" t="s">
        <v>30</v>
      </c>
      <c r="C64" s="163" t="s">
        <v>30</v>
      </c>
      <c r="D64" s="161" t="s">
        <v>30</v>
      </c>
      <c r="E64" s="125" t="s">
        <v>30</v>
      </c>
      <c r="F64" s="126" t="s">
        <v>30</v>
      </c>
      <c r="G64" s="126" t="s">
        <v>30</v>
      </c>
      <c r="H64" s="125" t="s">
        <v>30</v>
      </c>
      <c r="I64" s="125" t="s">
        <v>30</v>
      </c>
      <c r="J64" s="126" t="str">
        <f t="shared" si="1"/>
        <v/>
      </c>
    </row>
    <row r="65" spans="2:10">
      <c r="B65" s="187" t="s">
        <v>11</v>
      </c>
      <c r="C65" s="192" t="s">
        <v>30</v>
      </c>
      <c r="D65" s="201" t="s">
        <v>30</v>
      </c>
      <c r="E65" s="188">
        <f>SUM(E66,E74,E80,E86,E90,E98)</f>
        <v>5812500</v>
      </c>
      <c r="F65" s="189" t="s">
        <v>30</v>
      </c>
      <c r="G65" s="189" t="s">
        <v>30</v>
      </c>
      <c r="H65" s="188">
        <f>SUM(H66,H74,H80,H86,H90,H98)</f>
        <v>4879570</v>
      </c>
      <c r="I65" s="188">
        <f>SUM(I66,I74,I80,I86,I90,I98)</f>
        <v>20888429126.48</v>
      </c>
      <c r="J65" s="189">
        <f>IFERROR(H65/E65*100,"")</f>
        <v>83.94959139784946</v>
      </c>
    </row>
    <row r="66" spans="2:10">
      <c r="B66" s="193" t="s">
        <v>30</v>
      </c>
      <c r="C66" s="194" t="s">
        <v>30</v>
      </c>
      <c r="D66" s="193">
        <v>49444</v>
      </c>
      <c r="E66" s="190">
        <f>SUM(E67:E72)</f>
        <v>1375000</v>
      </c>
      <c r="F66" s="191">
        <f>SUMPRODUCT(F67:F72,$H67:$H72)/$H66</f>
        <v>6.1925908244126466</v>
      </c>
      <c r="G66" s="191">
        <f>SUMPRODUCT(G67:G72,$H67:$H72)/$H66</f>
        <v>6.1925908244126466</v>
      </c>
      <c r="H66" s="190">
        <f t="shared" ref="H66:I66" si="9">SUM(H67:H72)</f>
        <v>1204130</v>
      </c>
      <c r="I66" s="190">
        <f t="shared" si="9"/>
        <v>5142680045.9200001</v>
      </c>
      <c r="J66" s="191">
        <f t="shared" si="1"/>
        <v>87.573090909090908</v>
      </c>
    </row>
    <row r="67" spans="2:10">
      <c r="B67" s="161">
        <v>45412</v>
      </c>
      <c r="C67" s="195">
        <v>45414</v>
      </c>
      <c r="D67" s="161">
        <v>49444</v>
      </c>
      <c r="E67" s="125">
        <v>500000</v>
      </c>
      <c r="F67" s="126">
        <v>6.22</v>
      </c>
      <c r="G67" s="126">
        <v>6.22</v>
      </c>
      <c r="H67" s="125">
        <v>500000</v>
      </c>
      <c r="I67" s="125">
        <v>2159051999.46</v>
      </c>
      <c r="J67" s="126">
        <f t="shared" si="1"/>
        <v>100</v>
      </c>
    </row>
    <row r="68" spans="2:10">
      <c r="B68" s="161">
        <v>45412</v>
      </c>
      <c r="C68" s="195">
        <v>45415</v>
      </c>
      <c r="D68" s="161">
        <v>49444</v>
      </c>
      <c r="E68" s="125">
        <v>125000</v>
      </c>
      <c r="F68" s="126">
        <v>6.22</v>
      </c>
      <c r="G68" s="126">
        <v>6.22</v>
      </c>
      <c r="H68" s="125">
        <v>34912</v>
      </c>
      <c r="I68" s="125">
        <v>150806869.94999999</v>
      </c>
      <c r="J68" s="126">
        <f>IFERROR(H68/E68*100,"")</f>
        <v>27.929600000000001</v>
      </c>
    </row>
    <row r="69" spans="2:10">
      <c r="B69" s="161">
        <v>45426</v>
      </c>
      <c r="C69" s="195">
        <v>45427</v>
      </c>
      <c r="D69" s="161">
        <v>49444</v>
      </c>
      <c r="E69" s="125">
        <v>300000</v>
      </c>
      <c r="F69" s="126">
        <v>6.1882999999999999</v>
      </c>
      <c r="G69" s="126">
        <v>6.1882999999999999</v>
      </c>
      <c r="H69" s="125">
        <v>300000</v>
      </c>
      <c r="I69" s="125">
        <v>1265865570.26</v>
      </c>
      <c r="J69" s="126">
        <f>IFERROR(H69/E69*100,"")</f>
        <v>100</v>
      </c>
    </row>
    <row r="70" spans="2:10">
      <c r="B70" s="161">
        <v>45426</v>
      </c>
      <c r="C70" s="195">
        <v>45428</v>
      </c>
      <c r="D70" s="161">
        <v>49444</v>
      </c>
      <c r="E70" s="125">
        <v>75000</v>
      </c>
      <c r="F70" s="126">
        <v>6.1882999999999999</v>
      </c>
      <c r="G70" s="126">
        <v>6.1882999999999999</v>
      </c>
      <c r="H70" s="125">
        <v>69218</v>
      </c>
      <c r="I70" s="125">
        <v>292172570.79000002</v>
      </c>
      <c r="J70" s="126">
        <f t="shared" ref="J70:J125" si="10">IFERROR(H70/E70*100,"")</f>
        <v>92.290666666666667</v>
      </c>
    </row>
    <row r="71" spans="2:10">
      <c r="B71" s="161">
        <v>45440</v>
      </c>
      <c r="C71" s="195">
        <v>45441</v>
      </c>
      <c r="D71" s="161">
        <v>49444</v>
      </c>
      <c r="E71" s="125">
        <v>300000</v>
      </c>
      <c r="F71" s="126">
        <v>6.149</v>
      </c>
      <c r="G71" s="126">
        <v>6.149</v>
      </c>
      <c r="H71" s="125">
        <v>300000</v>
      </c>
      <c r="I71" s="125">
        <v>1274783035.46</v>
      </c>
      <c r="J71" s="126">
        <f t="shared" si="10"/>
        <v>100</v>
      </c>
    </row>
    <row r="72" spans="2:10">
      <c r="B72" s="161">
        <v>45440</v>
      </c>
      <c r="C72" s="195">
        <v>45443</v>
      </c>
      <c r="D72" s="162">
        <v>49444</v>
      </c>
      <c r="E72" s="125">
        <v>75000</v>
      </c>
      <c r="F72" s="126">
        <v>6.149</v>
      </c>
      <c r="G72" s="126">
        <v>6.149</v>
      </c>
      <c r="H72" s="125">
        <v>0</v>
      </c>
      <c r="I72" s="125">
        <v>0</v>
      </c>
      <c r="J72" s="126">
        <f t="shared" si="10"/>
        <v>0</v>
      </c>
    </row>
    <row r="73" spans="2:10">
      <c r="B73" s="161" t="s">
        <v>30</v>
      </c>
      <c r="C73" s="163" t="s">
        <v>30</v>
      </c>
      <c r="D73" s="161" t="s">
        <v>30</v>
      </c>
      <c r="E73" s="125" t="s">
        <v>30</v>
      </c>
      <c r="F73" s="126" t="s">
        <v>30</v>
      </c>
      <c r="G73" s="126" t="s">
        <v>30</v>
      </c>
      <c r="H73" s="125" t="s">
        <v>30</v>
      </c>
      <c r="I73" s="125" t="s">
        <v>30</v>
      </c>
      <c r="J73" s="126" t="str">
        <f t="shared" si="10"/>
        <v/>
      </c>
    </row>
    <row r="74" spans="2:10">
      <c r="B74" s="193" t="s">
        <v>30</v>
      </c>
      <c r="C74" s="194" t="s">
        <v>30</v>
      </c>
      <c r="D74" s="193">
        <v>53097</v>
      </c>
      <c r="E74" s="190">
        <f>SUM(E75:E78)</f>
        <v>562500</v>
      </c>
      <c r="F74" s="191">
        <f>SUMPRODUCT(F75:F78,$H75:$H78)/$H74</f>
        <v>6.1627786531949003</v>
      </c>
      <c r="G74" s="191">
        <f>SUMPRODUCT(G75:G78,$H75:$H78)/$H74</f>
        <v>6.1627786531949003</v>
      </c>
      <c r="H74" s="190">
        <f>SUM(H75:H78)</f>
        <v>484569</v>
      </c>
      <c r="I74" s="190">
        <f>SUM(I75:I78)</f>
        <v>2062635426.8299999</v>
      </c>
      <c r="J74" s="215">
        <f>IFERROR(H74/E74*100,"")</f>
        <v>86.145600000000002</v>
      </c>
    </row>
    <row r="75" spans="2:10">
      <c r="B75" s="161">
        <v>45419</v>
      </c>
      <c r="C75" s="195">
        <v>45420</v>
      </c>
      <c r="D75" s="161">
        <v>53097</v>
      </c>
      <c r="E75" s="125">
        <v>150000</v>
      </c>
      <c r="F75" s="126">
        <v>6.1867999999999999</v>
      </c>
      <c r="G75" s="126">
        <v>6.1867999999999999</v>
      </c>
      <c r="H75" s="125">
        <v>150000</v>
      </c>
      <c r="I75" s="125">
        <v>646732503.41999996</v>
      </c>
      <c r="J75" s="126">
        <f>IFERROR(H75/E75*100,"")</f>
        <v>100</v>
      </c>
    </row>
    <row r="76" spans="2:10">
      <c r="B76" s="161">
        <v>45419</v>
      </c>
      <c r="C76" s="195">
        <v>45421</v>
      </c>
      <c r="D76" s="161">
        <v>53097</v>
      </c>
      <c r="E76" s="125">
        <v>37500</v>
      </c>
      <c r="F76" s="126">
        <v>6.1867999999999999</v>
      </c>
      <c r="G76" s="126">
        <v>6.1867999999999999</v>
      </c>
      <c r="H76" s="125">
        <v>34569</v>
      </c>
      <c r="I76" s="125">
        <v>149098229.22999999</v>
      </c>
      <c r="J76" s="126">
        <f t="shared" si="10"/>
        <v>92.183999999999997</v>
      </c>
    </row>
    <row r="77" spans="2:10">
      <c r="B77" s="161">
        <v>45433</v>
      </c>
      <c r="C77" s="195">
        <v>45434</v>
      </c>
      <c r="D77" s="161">
        <v>53097</v>
      </c>
      <c r="E77" s="125">
        <v>300000</v>
      </c>
      <c r="F77" s="126">
        <v>6.1479999999999997</v>
      </c>
      <c r="G77" s="126">
        <v>6.1479999999999997</v>
      </c>
      <c r="H77" s="125">
        <v>300000</v>
      </c>
      <c r="I77" s="125">
        <v>1266804694.1800001</v>
      </c>
      <c r="J77" s="126">
        <f t="shared" si="10"/>
        <v>100</v>
      </c>
    </row>
    <row r="78" spans="2:10">
      <c r="B78" s="161">
        <v>45433</v>
      </c>
      <c r="C78" s="195">
        <v>45435</v>
      </c>
      <c r="D78" s="162">
        <v>53097</v>
      </c>
      <c r="E78" s="125">
        <v>75000</v>
      </c>
      <c r="F78" s="126">
        <v>6.1479999999999997</v>
      </c>
      <c r="G78" s="126">
        <v>6.1479999999999997</v>
      </c>
      <c r="H78" s="125">
        <v>0</v>
      </c>
      <c r="I78" s="125">
        <v>0</v>
      </c>
      <c r="J78" s="126">
        <f t="shared" si="10"/>
        <v>0</v>
      </c>
    </row>
    <row r="79" spans="2:10">
      <c r="B79" s="161" t="s">
        <v>30</v>
      </c>
      <c r="C79" s="163" t="s">
        <v>30</v>
      </c>
      <c r="D79" s="161" t="s">
        <v>30</v>
      </c>
      <c r="E79" s="125" t="s">
        <v>30</v>
      </c>
      <c r="F79" s="126" t="s">
        <v>30</v>
      </c>
      <c r="G79" s="126" t="s">
        <v>30</v>
      </c>
      <c r="H79" s="125" t="s">
        <v>30</v>
      </c>
      <c r="I79" s="125" t="s">
        <v>30</v>
      </c>
      <c r="J79" s="126" t="str">
        <f t="shared" si="10"/>
        <v/>
      </c>
    </row>
    <row r="80" spans="2:10">
      <c r="B80" s="193" t="s">
        <v>30</v>
      </c>
      <c r="C80" s="194" t="s">
        <v>30</v>
      </c>
      <c r="D80" s="193">
        <v>48441</v>
      </c>
      <c r="E80" s="190">
        <f>SUM(E81:E84)</f>
        <v>562500</v>
      </c>
      <c r="F80" s="191">
        <f>SUMPRODUCT(F81:F84,$H81:$H84)/$H80</f>
        <v>6.150058409180108</v>
      </c>
      <c r="G80" s="191">
        <f>SUMPRODUCT(G81:G84,$H81:$H84)/$H80</f>
        <v>6.150058409180108</v>
      </c>
      <c r="H80" s="190">
        <f>SUM(H81:H84)</f>
        <v>481563</v>
      </c>
      <c r="I80" s="190">
        <f>SUM(I81:I84)</f>
        <v>2071496489.1900001</v>
      </c>
      <c r="J80" s="215">
        <f>IFERROR(H80/E80*100,"")</f>
        <v>85.611199999999997</v>
      </c>
    </row>
    <row r="81" spans="2:10">
      <c r="B81" s="161">
        <v>45419</v>
      </c>
      <c r="C81" s="195">
        <v>45420</v>
      </c>
      <c r="D81" s="161">
        <v>48441</v>
      </c>
      <c r="E81" s="125">
        <v>150000</v>
      </c>
      <c r="F81" s="126">
        <v>6.2179000000000002</v>
      </c>
      <c r="G81" s="126">
        <v>6.2179000000000002</v>
      </c>
      <c r="H81" s="125">
        <v>150000</v>
      </c>
      <c r="I81" s="125">
        <v>640787355.73000002</v>
      </c>
      <c r="J81" s="126">
        <f>IFERROR(H81/E81*100,"")</f>
        <v>100</v>
      </c>
    </row>
    <row r="82" spans="2:10">
      <c r="B82" s="161">
        <v>45419</v>
      </c>
      <c r="C82" s="195">
        <v>45421</v>
      </c>
      <c r="D82" s="161">
        <v>48441</v>
      </c>
      <c r="E82" s="125">
        <v>37500</v>
      </c>
      <c r="F82" s="126">
        <v>6.2179000000000002</v>
      </c>
      <c r="G82" s="126">
        <v>6.2179000000000002</v>
      </c>
      <c r="H82" s="125">
        <v>31563</v>
      </c>
      <c r="I82" s="125">
        <v>134882046.28</v>
      </c>
      <c r="J82" s="126">
        <f t="shared" si="10"/>
        <v>84.167999999999992</v>
      </c>
    </row>
    <row r="83" spans="2:10">
      <c r="B83" s="161">
        <v>45433</v>
      </c>
      <c r="C83" s="195">
        <v>45434</v>
      </c>
      <c r="D83" s="161">
        <v>48441</v>
      </c>
      <c r="E83" s="125">
        <v>300000</v>
      </c>
      <c r="F83" s="126">
        <v>6.109</v>
      </c>
      <c r="G83" s="126">
        <v>6.109</v>
      </c>
      <c r="H83" s="125">
        <v>300000</v>
      </c>
      <c r="I83" s="125">
        <v>1295827087.1800001</v>
      </c>
      <c r="J83" s="126">
        <f t="shared" si="10"/>
        <v>100</v>
      </c>
    </row>
    <row r="84" spans="2:10">
      <c r="B84" s="161">
        <v>45433</v>
      </c>
      <c r="C84" s="195">
        <v>45435</v>
      </c>
      <c r="D84" s="162">
        <v>48441</v>
      </c>
      <c r="E84" s="125">
        <v>75000</v>
      </c>
      <c r="F84" s="126">
        <v>6.109</v>
      </c>
      <c r="G84" s="126">
        <v>6.109</v>
      </c>
      <c r="H84" s="125">
        <v>0</v>
      </c>
      <c r="I84" s="125">
        <v>0</v>
      </c>
      <c r="J84" s="126">
        <f t="shared" si="10"/>
        <v>0</v>
      </c>
    </row>
    <row r="85" spans="2:10">
      <c r="B85" s="161" t="s">
        <v>30</v>
      </c>
      <c r="C85" s="163" t="s">
        <v>30</v>
      </c>
      <c r="D85" s="161" t="s">
        <v>30</v>
      </c>
      <c r="E85" s="125" t="s">
        <v>30</v>
      </c>
      <c r="F85" s="126" t="s">
        <v>30</v>
      </c>
      <c r="G85" s="126" t="s">
        <v>30</v>
      </c>
      <c r="H85" s="125" t="s">
        <v>30</v>
      </c>
      <c r="I85" s="125" t="s">
        <v>30</v>
      </c>
      <c r="J85" s="126" t="str">
        <f>IFERROR(H85/E85*100,"")</f>
        <v/>
      </c>
    </row>
    <row r="86" spans="2:10">
      <c r="B86" s="193" t="s">
        <v>30</v>
      </c>
      <c r="C86" s="194" t="s">
        <v>30</v>
      </c>
      <c r="D86" s="193">
        <v>46522</v>
      </c>
      <c r="E86" s="190">
        <f>SUM(E87:E88)</f>
        <v>562500</v>
      </c>
      <c r="F86" s="191">
        <f>SUMPRODUCT(F87:F88,$H87:$H88)/$H86</f>
        <v>6.0740157894736839</v>
      </c>
      <c r="G86" s="191">
        <f>SUMPRODUCT(G87:G88,$H87:$H88)/$H86</f>
        <v>6.0740157894736839</v>
      </c>
      <c r="H86" s="190">
        <f t="shared" ref="H86:I86" si="11">SUM(H87:H88)</f>
        <v>380000</v>
      </c>
      <c r="I86" s="190">
        <f t="shared" si="11"/>
        <v>1632341275.3400002</v>
      </c>
      <c r="J86" s="215">
        <f t="shared" ref="J86" si="12">IFERROR(H86/E86*100,"")</f>
        <v>67.555555555555557</v>
      </c>
    </row>
    <row r="87" spans="2:10">
      <c r="B87" s="161">
        <v>45419</v>
      </c>
      <c r="C87" s="195">
        <v>45420</v>
      </c>
      <c r="D87" s="161">
        <v>46522</v>
      </c>
      <c r="E87" s="125">
        <v>187500</v>
      </c>
      <c r="F87" s="126">
        <v>6.1696999999999997</v>
      </c>
      <c r="G87" s="126">
        <v>6.1696999999999997</v>
      </c>
      <c r="H87" s="125">
        <v>80000</v>
      </c>
      <c r="I87" s="125">
        <v>349578432.16000003</v>
      </c>
      <c r="J87" s="126">
        <f t="shared" si="10"/>
        <v>42.666666666666671</v>
      </c>
    </row>
    <row r="88" spans="2:10">
      <c r="B88" s="161">
        <v>45433</v>
      </c>
      <c r="C88" s="195">
        <v>45434</v>
      </c>
      <c r="D88" s="162">
        <v>46522</v>
      </c>
      <c r="E88" s="125">
        <v>375000</v>
      </c>
      <c r="F88" s="126">
        <v>6.0484999999999998</v>
      </c>
      <c r="G88" s="126">
        <v>6.0484999999999998</v>
      </c>
      <c r="H88" s="125">
        <v>300000</v>
      </c>
      <c r="I88" s="125">
        <v>1282762843.1800001</v>
      </c>
      <c r="J88" s="126">
        <f t="shared" si="10"/>
        <v>80</v>
      </c>
    </row>
    <row r="89" spans="2:10">
      <c r="B89" s="161" t="s">
        <v>30</v>
      </c>
      <c r="C89" s="163" t="s">
        <v>30</v>
      </c>
      <c r="D89" s="161" t="s">
        <v>30</v>
      </c>
      <c r="E89" s="125" t="s">
        <v>30</v>
      </c>
      <c r="F89" s="126" t="s">
        <v>30</v>
      </c>
      <c r="G89" s="126" t="s">
        <v>30</v>
      </c>
      <c r="H89" s="125" t="s">
        <v>30</v>
      </c>
      <c r="I89" s="125" t="s">
        <v>30</v>
      </c>
      <c r="J89" s="126" t="str">
        <f t="shared" si="10"/>
        <v/>
      </c>
    </row>
    <row r="90" spans="2:10">
      <c r="B90" s="193" t="s">
        <v>30</v>
      </c>
      <c r="C90" s="194" t="s">
        <v>30</v>
      </c>
      <c r="D90" s="193">
        <v>58668</v>
      </c>
      <c r="E90" s="190">
        <f>SUM(E91:E96)</f>
        <v>562500</v>
      </c>
      <c r="F90" s="191">
        <f>SUMPRODUCT(F91:F96,$H91:$H96)/$H90</f>
        <v>6.1843357737319513</v>
      </c>
      <c r="G90" s="191">
        <f>SUMPRODUCT(G91:G96,$H91:$H96)/$H90</f>
        <v>6.1843357737319513</v>
      </c>
      <c r="H90" s="190">
        <f t="shared" ref="H90:I90" si="13">SUM(H91:H96)</f>
        <v>465006</v>
      </c>
      <c r="I90" s="190">
        <f t="shared" si="13"/>
        <v>1972206467.6299996</v>
      </c>
      <c r="J90" s="191">
        <f t="shared" si="10"/>
        <v>82.667733333333331</v>
      </c>
    </row>
    <row r="91" spans="2:10">
      <c r="B91" s="161">
        <v>45412</v>
      </c>
      <c r="C91" s="195">
        <v>45414</v>
      </c>
      <c r="D91" s="161">
        <v>58668</v>
      </c>
      <c r="E91" s="125">
        <v>150000</v>
      </c>
      <c r="F91" s="126">
        <v>6.1787999999999998</v>
      </c>
      <c r="G91" s="126">
        <v>6.1787999999999998</v>
      </c>
      <c r="H91" s="125">
        <v>150000</v>
      </c>
      <c r="I91" s="125">
        <v>634173544.78999996</v>
      </c>
      <c r="J91" s="126">
        <f>IFERROR(H91/E91*100,"")</f>
        <v>100</v>
      </c>
    </row>
    <row r="92" spans="2:10">
      <c r="B92" s="161">
        <v>45412</v>
      </c>
      <c r="C92" s="195">
        <v>45415</v>
      </c>
      <c r="D92" s="161">
        <v>58668</v>
      </c>
      <c r="E92" s="125">
        <v>37500</v>
      </c>
      <c r="F92" s="126">
        <v>6.1787999999999998</v>
      </c>
      <c r="G92" s="126">
        <v>6.1787999999999998</v>
      </c>
      <c r="H92" s="125">
        <v>11985</v>
      </c>
      <c r="I92" s="125">
        <v>50688257.210000001</v>
      </c>
      <c r="J92" s="126">
        <f t="shared" si="10"/>
        <v>31.96</v>
      </c>
    </row>
    <row r="93" spans="2:10">
      <c r="B93" s="161">
        <v>45426</v>
      </c>
      <c r="C93" s="195">
        <v>45427</v>
      </c>
      <c r="D93" s="161">
        <v>58668</v>
      </c>
      <c r="E93" s="125">
        <v>150000</v>
      </c>
      <c r="F93" s="126">
        <v>6.1867999999999999</v>
      </c>
      <c r="G93" s="126">
        <v>6.1867999999999999</v>
      </c>
      <c r="H93" s="125">
        <v>120050</v>
      </c>
      <c r="I93" s="125">
        <v>509021116.58999997</v>
      </c>
      <c r="J93" s="126">
        <f t="shared" si="10"/>
        <v>80.033333333333331</v>
      </c>
    </row>
    <row r="94" spans="2:10">
      <c r="B94" s="161">
        <v>45426</v>
      </c>
      <c r="C94" s="195">
        <v>45428</v>
      </c>
      <c r="D94" s="161">
        <v>58668</v>
      </c>
      <c r="E94" s="125">
        <v>37500</v>
      </c>
      <c r="F94" s="126">
        <v>6.1867999999999999</v>
      </c>
      <c r="G94" s="126">
        <v>6.1867999999999999</v>
      </c>
      <c r="H94" s="125">
        <v>32971</v>
      </c>
      <c r="I94" s="125">
        <v>139848983.61000001</v>
      </c>
      <c r="J94" s="126">
        <f>IFERROR(H94/E94*100,"")</f>
        <v>87.922666666666672</v>
      </c>
    </row>
    <row r="95" spans="2:10">
      <c r="B95" s="161">
        <v>45440</v>
      </c>
      <c r="C95" s="195">
        <v>45441</v>
      </c>
      <c r="D95" s="161">
        <v>58668</v>
      </c>
      <c r="E95" s="125">
        <v>150000</v>
      </c>
      <c r="F95" s="126">
        <v>6.1878000000000002</v>
      </c>
      <c r="G95" s="126">
        <v>6.1878000000000002</v>
      </c>
      <c r="H95" s="125">
        <v>150000</v>
      </c>
      <c r="I95" s="125">
        <v>638474565.42999995</v>
      </c>
      <c r="J95" s="126">
        <f t="shared" si="10"/>
        <v>100</v>
      </c>
    </row>
    <row r="96" spans="2:10">
      <c r="B96" s="161">
        <v>45440</v>
      </c>
      <c r="C96" s="195">
        <v>45443</v>
      </c>
      <c r="D96" s="162">
        <v>58668</v>
      </c>
      <c r="E96" s="125">
        <v>37500</v>
      </c>
      <c r="F96" s="126">
        <v>6.1878000000000002</v>
      </c>
      <c r="G96" s="126">
        <v>6.1878000000000002</v>
      </c>
      <c r="H96" s="125">
        <v>0</v>
      </c>
      <c r="I96" s="125">
        <v>0</v>
      </c>
      <c r="J96" s="126">
        <f t="shared" si="10"/>
        <v>0</v>
      </c>
    </row>
    <row r="97" spans="2:10">
      <c r="B97" s="161" t="s">
        <v>30</v>
      </c>
      <c r="C97" s="163" t="s">
        <v>30</v>
      </c>
      <c r="D97" s="161" t="s">
        <v>30</v>
      </c>
      <c r="E97" s="125" t="s">
        <v>30</v>
      </c>
      <c r="F97" s="126" t="s">
        <v>30</v>
      </c>
      <c r="G97" s="126" t="s">
        <v>30</v>
      </c>
      <c r="H97" s="125" t="s">
        <v>30</v>
      </c>
      <c r="I97" s="125" t="s">
        <v>30</v>
      </c>
      <c r="J97" s="126" t="str">
        <f t="shared" si="10"/>
        <v/>
      </c>
    </row>
    <row r="98" spans="2:10">
      <c r="B98" s="193" t="s">
        <v>30</v>
      </c>
      <c r="C98" s="194" t="s">
        <v>30</v>
      </c>
      <c r="D98" s="193">
        <v>47253</v>
      </c>
      <c r="E98" s="190">
        <f>SUM(E99:E101)</f>
        <v>2187500</v>
      </c>
      <c r="F98" s="191">
        <f>SUMPRODUCT(F99:F101,$H99:$H101)/$H98</f>
        <v>6.1711252134042667</v>
      </c>
      <c r="G98" s="191">
        <f>SUMPRODUCT(G99:G101,$H99:$H101)/$H98</f>
        <v>6.1711252134042667</v>
      </c>
      <c r="H98" s="190">
        <f t="shared" ref="H98:I98" si="14">SUM(H99:H101)</f>
        <v>1864302</v>
      </c>
      <c r="I98" s="190">
        <f t="shared" si="14"/>
        <v>8007069421.5699997</v>
      </c>
      <c r="J98" s="215">
        <f t="shared" si="10"/>
        <v>85.225234285714293</v>
      </c>
    </row>
    <row r="99" spans="2:10">
      <c r="B99" s="161">
        <v>45412</v>
      </c>
      <c r="C99" s="195">
        <v>45414</v>
      </c>
      <c r="D99" s="161">
        <v>47253</v>
      </c>
      <c r="E99" s="125">
        <v>937500</v>
      </c>
      <c r="F99" s="126">
        <v>6.2287999999999997</v>
      </c>
      <c r="G99" s="126">
        <v>6.2287999999999997</v>
      </c>
      <c r="H99" s="125">
        <v>750000</v>
      </c>
      <c r="I99" s="125">
        <v>3258958217.23</v>
      </c>
      <c r="J99" s="126">
        <f t="shared" si="10"/>
        <v>80</v>
      </c>
    </row>
    <row r="100" spans="2:10">
      <c r="B100" s="161">
        <v>45426</v>
      </c>
      <c r="C100" s="195">
        <v>45427</v>
      </c>
      <c r="D100" s="161">
        <v>47253</v>
      </c>
      <c r="E100" s="125">
        <v>625000</v>
      </c>
      <c r="F100" s="126">
        <v>6.1188000000000002</v>
      </c>
      <c r="G100" s="126">
        <v>6.1188000000000002</v>
      </c>
      <c r="H100" s="125">
        <v>614302</v>
      </c>
      <c r="I100" s="125">
        <v>2614349033.3600001</v>
      </c>
      <c r="J100" s="126">
        <f t="shared" si="10"/>
        <v>98.288319999999999</v>
      </c>
    </row>
    <row r="101" spans="2:10">
      <c r="B101" s="161">
        <v>45440</v>
      </c>
      <c r="C101" s="195">
        <v>45441</v>
      </c>
      <c r="D101" s="162">
        <v>47253</v>
      </c>
      <c r="E101" s="125">
        <v>625000</v>
      </c>
      <c r="F101" s="126">
        <v>6.1489000000000003</v>
      </c>
      <c r="G101" s="126">
        <v>6.1489000000000003</v>
      </c>
      <c r="H101" s="125">
        <v>500000</v>
      </c>
      <c r="I101" s="125">
        <v>2133762170.98</v>
      </c>
      <c r="J101" s="126">
        <f>IFERROR(H101/E101*100,"")</f>
        <v>80</v>
      </c>
    </row>
    <row r="102" spans="2:10">
      <c r="B102" s="161" t="s">
        <v>30</v>
      </c>
      <c r="C102" s="163" t="s">
        <v>30</v>
      </c>
      <c r="D102" s="161" t="s">
        <v>30</v>
      </c>
      <c r="E102" s="125" t="s">
        <v>30</v>
      </c>
      <c r="F102" s="126" t="s">
        <v>30</v>
      </c>
      <c r="G102" s="126" t="s">
        <v>30</v>
      </c>
      <c r="H102" s="125" t="s">
        <v>30</v>
      </c>
      <c r="I102" s="125" t="s">
        <v>30</v>
      </c>
      <c r="J102" s="126" t="str">
        <f t="shared" ref="J102" si="15">IFERROR(H102/E102*100,"")</f>
        <v/>
      </c>
    </row>
    <row r="103" spans="2:10">
      <c r="B103" s="187" t="s">
        <v>12</v>
      </c>
      <c r="C103" s="192" t="s">
        <v>30</v>
      </c>
      <c r="D103" s="201" t="s">
        <v>30</v>
      </c>
      <c r="E103" s="188">
        <f>SUM(E104,E114)</f>
        <v>4312500</v>
      </c>
      <c r="F103" s="189" t="s">
        <v>30</v>
      </c>
      <c r="G103" s="189" t="s">
        <v>30</v>
      </c>
      <c r="H103" s="188">
        <f>SUM(H104,H114)</f>
        <v>3742766</v>
      </c>
      <c r="I103" s="188">
        <f>SUM(I104,I115)</f>
        <v>1758876549.77</v>
      </c>
      <c r="J103" s="189">
        <f>IFERROR(H103/E103*100,"")</f>
        <v>86.788776811594204</v>
      </c>
    </row>
    <row r="104" spans="2:10">
      <c r="B104" s="193" t="s">
        <v>30</v>
      </c>
      <c r="C104" s="194" t="s">
        <v>30</v>
      </c>
      <c r="D104" s="193">
        <v>47849</v>
      </c>
      <c r="E104" s="190">
        <f>SUM(E105:E112)</f>
        <v>1825000</v>
      </c>
      <c r="F104" s="191">
        <f>SUMPRODUCT(F105:F112,$H105:$H112)/$H104</f>
        <v>11.695739386254619</v>
      </c>
      <c r="G104" s="191">
        <f>SUMPRODUCT(G105:G112,$H105:$H112)/$H104</f>
        <v>11.701143367867488</v>
      </c>
      <c r="H104" s="190">
        <f t="shared" ref="H104:I104" si="16">SUM(H105:H112)</f>
        <v>1529983</v>
      </c>
      <c r="I104" s="190">
        <f t="shared" si="16"/>
        <v>1477859949.47</v>
      </c>
      <c r="J104" s="215">
        <f t="shared" si="10"/>
        <v>83.834684931506857</v>
      </c>
    </row>
    <row r="105" spans="2:10">
      <c r="B105" s="161">
        <v>45414</v>
      </c>
      <c r="C105" s="195">
        <v>45415</v>
      </c>
      <c r="D105" s="161">
        <v>47849</v>
      </c>
      <c r="E105" s="125">
        <v>300000</v>
      </c>
      <c r="F105" s="126">
        <v>11.642300000000001</v>
      </c>
      <c r="G105" s="126">
        <v>11.647399999999999</v>
      </c>
      <c r="H105" s="125">
        <v>280000</v>
      </c>
      <c r="I105" s="125">
        <v>269796291.14999998</v>
      </c>
      <c r="J105" s="126">
        <f t="shared" si="10"/>
        <v>93.333333333333329</v>
      </c>
    </row>
    <row r="106" spans="2:10">
      <c r="B106" s="161">
        <v>45414</v>
      </c>
      <c r="C106" s="195">
        <v>45418</v>
      </c>
      <c r="D106" s="161">
        <v>47849</v>
      </c>
      <c r="E106" s="125">
        <v>75000</v>
      </c>
      <c r="F106" s="126">
        <v>11.642300000000001</v>
      </c>
      <c r="G106" s="126">
        <v>11.642300000000001</v>
      </c>
      <c r="H106" s="125">
        <v>74992</v>
      </c>
      <c r="I106" s="125">
        <v>72290797.659999996</v>
      </c>
      <c r="J106" s="126">
        <f t="shared" si="10"/>
        <v>99.989333333333335</v>
      </c>
    </row>
    <row r="107" spans="2:10">
      <c r="B107" s="161">
        <v>45421</v>
      </c>
      <c r="C107" s="195">
        <v>45422</v>
      </c>
      <c r="D107" s="161">
        <v>47849</v>
      </c>
      <c r="E107" s="125">
        <v>150000</v>
      </c>
      <c r="F107" s="126">
        <v>0</v>
      </c>
      <c r="G107" s="126">
        <v>0</v>
      </c>
      <c r="H107" s="125">
        <v>0</v>
      </c>
      <c r="I107" s="125">
        <v>0</v>
      </c>
      <c r="J107" s="126">
        <f t="shared" si="10"/>
        <v>0</v>
      </c>
    </row>
    <row r="108" spans="2:10">
      <c r="B108" s="161">
        <v>45428</v>
      </c>
      <c r="C108" s="195">
        <v>45429</v>
      </c>
      <c r="D108" s="161">
        <v>47849</v>
      </c>
      <c r="E108" s="125">
        <v>500000</v>
      </c>
      <c r="F108" s="126">
        <v>11.575799999999999</v>
      </c>
      <c r="G108" s="126">
        <v>11.5848</v>
      </c>
      <c r="H108" s="125">
        <v>500000</v>
      </c>
      <c r="I108" s="125">
        <v>485261909.58999997</v>
      </c>
      <c r="J108" s="126">
        <f t="shared" si="10"/>
        <v>100</v>
      </c>
    </row>
    <row r="109" spans="2:10">
      <c r="B109" s="161">
        <v>45428</v>
      </c>
      <c r="C109" s="195">
        <v>45432</v>
      </c>
      <c r="D109" s="161">
        <v>47849</v>
      </c>
      <c r="E109" s="125">
        <v>125000</v>
      </c>
      <c r="F109" s="126">
        <v>11.575799999999999</v>
      </c>
      <c r="G109" s="126">
        <v>11.575799999999999</v>
      </c>
      <c r="H109" s="125">
        <v>0</v>
      </c>
      <c r="I109" s="125">
        <v>0</v>
      </c>
      <c r="J109" s="126">
        <f t="shared" si="10"/>
        <v>0</v>
      </c>
    </row>
    <row r="110" spans="2:10">
      <c r="B110" s="161">
        <v>45435</v>
      </c>
      <c r="C110" s="195">
        <v>45436</v>
      </c>
      <c r="D110" s="161">
        <v>47849</v>
      </c>
      <c r="E110" s="125">
        <v>300000</v>
      </c>
      <c r="F110" s="126">
        <v>11.7698</v>
      </c>
      <c r="G110" s="126">
        <v>11.773899999999999</v>
      </c>
      <c r="H110" s="125">
        <v>300000</v>
      </c>
      <c r="I110" s="125">
        <v>289401178.63999999</v>
      </c>
      <c r="J110" s="126">
        <f t="shared" si="10"/>
        <v>100</v>
      </c>
    </row>
    <row r="111" spans="2:10">
      <c r="B111" s="161">
        <v>45435</v>
      </c>
      <c r="C111" s="195">
        <v>45439</v>
      </c>
      <c r="D111" s="161">
        <v>47849</v>
      </c>
      <c r="E111" s="125">
        <v>75000</v>
      </c>
      <c r="F111" s="126">
        <v>11.7698</v>
      </c>
      <c r="G111" s="126">
        <v>11.7698</v>
      </c>
      <c r="H111" s="125">
        <v>74991</v>
      </c>
      <c r="I111" s="125">
        <v>72373676.420000002</v>
      </c>
      <c r="J111" s="126">
        <f t="shared" si="10"/>
        <v>99.988</v>
      </c>
    </row>
    <row r="112" spans="2:10">
      <c r="B112" s="161">
        <v>45441</v>
      </c>
      <c r="C112" s="195">
        <v>45443</v>
      </c>
      <c r="D112" s="162">
        <v>47849</v>
      </c>
      <c r="E112" s="125">
        <v>300000</v>
      </c>
      <c r="F112" s="126">
        <v>11.866300000000001</v>
      </c>
      <c r="G112" s="126">
        <v>11.87</v>
      </c>
      <c r="H112" s="125">
        <v>300000</v>
      </c>
      <c r="I112" s="125">
        <v>288736096.00999999</v>
      </c>
      <c r="J112" s="126">
        <f t="shared" si="10"/>
        <v>100</v>
      </c>
    </row>
    <row r="113" spans="2:10">
      <c r="B113" s="161" t="s">
        <v>30</v>
      </c>
      <c r="C113" s="163" t="s">
        <v>30</v>
      </c>
      <c r="D113" s="161" t="s">
        <v>30</v>
      </c>
      <c r="E113" s="125" t="s">
        <v>30</v>
      </c>
      <c r="F113" s="126" t="s">
        <v>30</v>
      </c>
      <c r="G113" s="126" t="s">
        <v>30</v>
      </c>
      <c r="H113" s="125" t="s">
        <v>30</v>
      </c>
      <c r="I113" s="125" t="s">
        <v>30</v>
      </c>
      <c r="J113" s="126" t="str">
        <f t="shared" si="10"/>
        <v/>
      </c>
    </row>
    <row r="114" spans="2:10">
      <c r="B114" s="193" t="s">
        <v>30</v>
      </c>
      <c r="C114" s="194" t="s">
        <v>30</v>
      </c>
      <c r="D114" s="193">
        <v>49310</v>
      </c>
      <c r="E114" s="190">
        <f>SUM(E115:E123)</f>
        <v>2487500</v>
      </c>
      <c r="F114" s="191">
        <f>SUMPRODUCT(F115:F123,$H115:$H123)/$H114</f>
        <v>11.716012583068471</v>
      </c>
      <c r="G114" s="191">
        <f>SUMPRODUCT(G115:G123,$H115:$H123)/$H114</f>
        <v>11.717540071303874</v>
      </c>
      <c r="H114" s="190">
        <f t="shared" ref="H114:I114" si="17">SUM(H115:H123)</f>
        <v>2212783</v>
      </c>
      <c r="I114" s="190">
        <f t="shared" si="17"/>
        <v>2082081043.03</v>
      </c>
      <c r="J114" s="191">
        <f t="shared" si="10"/>
        <v>88.956100502512555</v>
      </c>
    </row>
    <row r="115" spans="2:10">
      <c r="B115" s="161">
        <v>45414</v>
      </c>
      <c r="C115" s="161">
        <v>45415</v>
      </c>
      <c r="D115" s="161">
        <v>49310</v>
      </c>
      <c r="E115" s="125">
        <v>300000</v>
      </c>
      <c r="F115" s="126">
        <v>11.7164</v>
      </c>
      <c r="G115" s="126">
        <v>11.7189</v>
      </c>
      <c r="H115" s="125">
        <v>300000</v>
      </c>
      <c r="I115" s="125">
        <v>281016600.30000001</v>
      </c>
      <c r="J115" s="126">
        <f t="shared" si="10"/>
        <v>100</v>
      </c>
    </row>
    <row r="116" spans="2:10">
      <c r="B116" s="161">
        <v>45414</v>
      </c>
      <c r="C116" s="161">
        <v>45418</v>
      </c>
      <c r="D116" s="161">
        <v>49310</v>
      </c>
      <c r="E116" s="125">
        <v>75000</v>
      </c>
      <c r="F116" s="126">
        <v>11.7164</v>
      </c>
      <c r="G116" s="126">
        <v>11.7164</v>
      </c>
      <c r="H116" s="125">
        <v>74992</v>
      </c>
      <c r="I116" s="125">
        <v>70277927.950000003</v>
      </c>
      <c r="J116" s="126">
        <f t="shared" si="10"/>
        <v>99.989333333333335</v>
      </c>
    </row>
    <row r="117" spans="2:10">
      <c r="B117" s="161">
        <v>45421</v>
      </c>
      <c r="C117" s="161">
        <v>45422</v>
      </c>
      <c r="D117" s="161">
        <v>49310</v>
      </c>
      <c r="E117" s="125">
        <v>150000</v>
      </c>
      <c r="F117" s="126">
        <v>11.7819</v>
      </c>
      <c r="G117" s="126">
        <v>11.7819</v>
      </c>
      <c r="H117" s="125">
        <v>150000</v>
      </c>
      <c r="I117" s="125">
        <v>140293500.15000001</v>
      </c>
      <c r="J117" s="126">
        <f t="shared" si="10"/>
        <v>100</v>
      </c>
    </row>
    <row r="118" spans="2:10">
      <c r="B118" s="161">
        <v>45421</v>
      </c>
      <c r="C118" s="161">
        <v>45425</v>
      </c>
      <c r="D118" s="161">
        <v>49310</v>
      </c>
      <c r="E118" s="125">
        <v>37500</v>
      </c>
      <c r="F118" s="126">
        <v>11.7819</v>
      </c>
      <c r="G118" s="126">
        <v>11.7819</v>
      </c>
      <c r="H118" s="125">
        <v>12800</v>
      </c>
      <c r="I118" s="125">
        <v>11977061.77</v>
      </c>
      <c r="J118" s="126">
        <f t="shared" si="10"/>
        <v>34.133333333333333</v>
      </c>
    </row>
    <row r="119" spans="2:10">
      <c r="B119" s="161">
        <v>45428</v>
      </c>
      <c r="C119" s="161">
        <v>45429</v>
      </c>
      <c r="D119" s="161">
        <v>49310</v>
      </c>
      <c r="E119" s="125">
        <v>1000000</v>
      </c>
      <c r="F119" s="126">
        <v>11.622199999999999</v>
      </c>
      <c r="G119" s="126">
        <v>11.623900000000001</v>
      </c>
      <c r="H119" s="125">
        <v>1000000</v>
      </c>
      <c r="I119" s="125">
        <v>945906220.10000002</v>
      </c>
      <c r="J119" s="126">
        <f t="shared" si="10"/>
        <v>100</v>
      </c>
    </row>
    <row r="120" spans="2:10">
      <c r="B120" s="161">
        <v>45428</v>
      </c>
      <c r="C120" s="161">
        <v>45432</v>
      </c>
      <c r="D120" s="161">
        <v>49310</v>
      </c>
      <c r="E120" s="125">
        <v>250000</v>
      </c>
      <c r="F120" s="126">
        <v>11.622199999999999</v>
      </c>
      <c r="G120" s="126">
        <v>11.622199999999999</v>
      </c>
      <c r="H120" s="125">
        <v>0</v>
      </c>
      <c r="I120" s="125">
        <v>0</v>
      </c>
      <c r="J120" s="126">
        <f t="shared" si="10"/>
        <v>0</v>
      </c>
    </row>
    <row r="121" spans="2:10">
      <c r="B121" s="161">
        <v>45435</v>
      </c>
      <c r="C121" s="161">
        <v>45436</v>
      </c>
      <c r="D121" s="161">
        <v>49310</v>
      </c>
      <c r="E121" s="125">
        <v>300000</v>
      </c>
      <c r="F121" s="126">
        <v>11.790800000000001</v>
      </c>
      <c r="G121" s="126">
        <v>11.793900000000001</v>
      </c>
      <c r="H121" s="125">
        <v>300000</v>
      </c>
      <c r="I121" s="125">
        <v>281689127.39999998</v>
      </c>
      <c r="J121" s="126">
        <f t="shared" si="10"/>
        <v>100</v>
      </c>
    </row>
    <row r="122" spans="2:10">
      <c r="B122" s="161">
        <v>45435</v>
      </c>
      <c r="C122" s="161">
        <v>45439</v>
      </c>
      <c r="D122" s="161">
        <v>49310</v>
      </c>
      <c r="E122" s="125">
        <v>75000</v>
      </c>
      <c r="F122" s="126">
        <v>11.790800000000001</v>
      </c>
      <c r="G122" s="126">
        <v>11.790800000000001</v>
      </c>
      <c r="H122" s="125">
        <v>74991</v>
      </c>
      <c r="I122" s="125">
        <v>70445082.359999999</v>
      </c>
      <c r="J122" s="126">
        <f t="shared" si="10"/>
        <v>99.988</v>
      </c>
    </row>
    <row r="123" spans="2:10">
      <c r="B123" s="161">
        <v>45441</v>
      </c>
      <c r="C123" s="161">
        <v>45443</v>
      </c>
      <c r="D123" s="162">
        <v>49310</v>
      </c>
      <c r="E123" s="125">
        <v>300000</v>
      </c>
      <c r="F123" s="126">
        <v>11.898999999999999</v>
      </c>
      <c r="G123" s="126">
        <v>11.898999999999999</v>
      </c>
      <c r="H123" s="125">
        <v>300000</v>
      </c>
      <c r="I123" s="125">
        <v>280475523</v>
      </c>
      <c r="J123" s="126">
        <f t="shared" si="10"/>
        <v>100</v>
      </c>
    </row>
    <row r="124" spans="2:10">
      <c r="B124" s="202" t="s">
        <v>30</v>
      </c>
      <c r="C124" s="202" t="s">
        <v>30</v>
      </c>
      <c r="D124" s="202" t="s">
        <v>30</v>
      </c>
      <c r="E124" s="94" t="s">
        <v>30</v>
      </c>
      <c r="F124" s="28" t="s">
        <v>30</v>
      </c>
      <c r="G124" s="28" t="s">
        <v>30</v>
      </c>
      <c r="H124" s="94" t="s">
        <v>30</v>
      </c>
      <c r="I124" s="94" t="s">
        <v>30</v>
      </c>
      <c r="J124" s="126" t="str">
        <f t="shared" si="10"/>
        <v/>
      </c>
    </row>
    <row r="125" spans="2:10">
      <c r="B125" s="145" t="s">
        <v>31</v>
      </c>
      <c r="C125" s="168" t="s">
        <v>30</v>
      </c>
      <c r="D125" s="203" t="s">
        <v>30</v>
      </c>
      <c r="E125" s="142">
        <v>65587500</v>
      </c>
      <c r="F125" s="142"/>
      <c r="G125" s="142"/>
      <c r="H125" s="142">
        <v>58417275</v>
      </c>
      <c r="I125" s="142">
        <v>159131866645.57999</v>
      </c>
      <c r="J125" s="142">
        <f t="shared" si="10"/>
        <v>89.067695826186394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2C509-A14D-4292-A626-4101687C16EA}">
  <dimension ref="B1:J111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7109375" style="83" bestFit="1" customWidth="1"/>
    <col min="5" max="5" width="14" style="82" bestFit="1" customWidth="1"/>
    <col min="6" max="6" width="12.28515625" style="82" bestFit="1" customWidth="1"/>
    <col min="7" max="7" width="14" style="82" bestFit="1" customWidth="1"/>
    <col min="8" max="8" width="13.85546875" style="82" bestFit="1" customWidth="1"/>
    <col min="9" max="9" width="17.85546875" style="82" bestFit="1" customWidth="1"/>
    <col min="10" max="10" width="18" style="82" bestFit="1" customWidth="1"/>
    <col min="11" max="16384" width="9.140625" style="82"/>
  </cols>
  <sheetData>
    <row r="1" spans="2:10">
      <c r="B1" s="81" t="s">
        <v>67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87" t="s">
        <v>9</v>
      </c>
      <c r="C5" s="192" t="s">
        <v>30</v>
      </c>
      <c r="D5" s="201" t="s">
        <v>30</v>
      </c>
      <c r="E5" s="188">
        <v>3312500</v>
      </c>
      <c r="F5" s="189" t="s">
        <v>30</v>
      </c>
      <c r="G5" s="206" t="s">
        <v>30</v>
      </c>
      <c r="H5" s="188">
        <v>2747582</v>
      </c>
      <c r="I5" s="188">
        <v>40703443796.720001</v>
      </c>
      <c r="J5" s="189">
        <v>82.945871698113208</v>
      </c>
    </row>
    <row r="6" spans="2:10">
      <c r="B6" s="193" t="s">
        <v>30</v>
      </c>
      <c r="C6" s="194" t="s">
        <v>30</v>
      </c>
      <c r="D6" s="193">
        <v>46447</v>
      </c>
      <c r="E6" s="190">
        <v>750000</v>
      </c>
      <c r="F6" s="191">
        <v>8.387928760879193E-2</v>
      </c>
      <c r="G6" s="191">
        <v>8.387928760879193E-2</v>
      </c>
      <c r="H6" s="190">
        <v>602871</v>
      </c>
      <c r="I6" s="190">
        <v>8997717216.7299995</v>
      </c>
      <c r="J6" s="215">
        <v>80.382800000000003</v>
      </c>
    </row>
    <row r="7" spans="2:10">
      <c r="B7" s="161">
        <v>45447</v>
      </c>
      <c r="C7" s="195">
        <v>45448</v>
      </c>
      <c r="D7" s="161">
        <v>46447</v>
      </c>
      <c r="E7" s="125">
        <v>187500</v>
      </c>
      <c r="F7" s="126">
        <v>0.09</v>
      </c>
      <c r="G7" s="126">
        <v>0.09</v>
      </c>
      <c r="H7" s="125">
        <v>152871</v>
      </c>
      <c r="I7" s="125">
        <v>2274450999.1399999</v>
      </c>
      <c r="J7" s="126">
        <v>81.531199999999998</v>
      </c>
    </row>
    <row r="8" spans="2:10">
      <c r="B8" s="161">
        <v>45454</v>
      </c>
      <c r="C8" s="195">
        <v>45455</v>
      </c>
      <c r="D8" s="161">
        <v>46447</v>
      </c>
      <c r="E8" s="125">
        <v>187500</v>
      </c>
      <c r="F8" s="126">
        <v>8.3500000000000005E-2</v>
      </c>
      <c r="G8" s="126">
        <v>8.3500000000000005E-2</v>
      </c>
      <c r="H8" s="125">
        <v>150000</v>
      </c>
      <c r="I8" s="125">
        <v>2236551423.8899999</v>
      </c>
      <c r="J8" s="126">
        <v>80</v>
      </c>
    </row>
    <row r="9" spans="2:10">
      <c r="B9" s="161">
        <v>45461</v>
      </c>
      <c r="C9" s="195">
        <v>45462</v>
      </c>
      <c r="D9" s="161">
        <v>46447</v>
      </c>
      <c r="E9" s="125">
        <v>187500</v>
      </c>
      <c r="F9" s="126">
        <v>8.3900000000000002E-2</v>
      </c>
      <c r="G9" s="126">
        <v>8.3900000000000002E-2</v>
      </c>
      <c r="H9" s="125">
        <v>150000</v>
      </c>
      <c r="I9" s="125">
        <v>2240959819.1999998</v>
      </c>
      <c r="J9" s="126">
        <v>80</v>
      </c>
    </row>
    <row r="10" spans="2:10">
      <c r="B10" s="161">
        <v>45468</v>
      </c>
      <c r="C10" s="195">
        <v>45469</v>
      </c>
      <c r="D10" s="162">
        <v>46447</v>
      </c>
      <c r="E10" s="125">
        <v>187500</v>
      </c>
      <c r="F10" s="126">
        <v>7.8E-2</v>
      </c>
      <c r="G10" s="126">
        <v>7.8E-2</v>
      </c>
      <c r="H10" s="125">
        <v>150000</v>
      </c>
      <c r="I10" s="125">
        <v>2245754974.5</v>
      </c>
      <c r="J10" s="126">
        <v>80</v>
      </c>
    </row>
    <row r="11" spans="2:10">
      <c r="B11" s="161" t="s">
        <v>30</v>
      </c>
      <c r="C11" s="163" t="s">
        <v>30</v>
      </c>
      <c r="D11" s="161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 t="s">
        <v>30</v>
      </c>
    </row>
    <row r="12" spans="2:10">
      <c r="B12" s="193" t="s">
        <v>30</v>
      </c>
      <c r="C12" s="194" t="s">
        <v>30</v>
      </c>
      <c r="D12" s="193">
        <v>47635</v>
      </c>
      <c r="E12" s="190">
        <v>2562500</v>
      </c>
      <c r="F12" s="191">
        <v>0.18658513753135039</v>
      </c>
      <c r="G12" s="191">
        <v>0.18658513753135039</v>
      </c>
      <c r="H12" s="190">
        <v>2144711</v>
      </c>
      <c r="I12" s="190">
        <v>31705726579.989998</v>
      </c>
      <c r="J12" s="215">
        <v>83.696039024390245</v>
      </c>
    </row>
    <row r="13" spans="2:10">
      <c r="B13" s="161">
        <v>45447</v>
      </c>
      <c r="C13" s="195">
        <v>45448</v>
      </c>
      <c r="D13" s="161">
        <v>47635</v>
      </c>
      <c r="E13" s="125">
        <v>937500</v>
      </c>
      <c r="F13" s="126">
        <v>0.18790000000000004</v>
      </c>
      <c r="G13" s="126">
        <v>0.18790000000000004</v>
      </c>
      <c r="H13" s="125">
        <v>844711</v>
      </c>
      <c r="I13" s="125">
        <v>12458630923.289999</v>
      </c>
      <c r="J13" s="126">
        <v>90.10250666666667</v>
      </c>
    </row>
    <row r="14" spans="2:10">
      <c r="B14" s="161">
        <v>45454</v>
      </c>
      <c r="C14" s="195">
        <v>45455</v>
      </c>
      <c r="D14" s="161">
        <v>47635</v>
      </c>
      <c r="E14" s="125">
        <v>625000</v>
      </c>
      <c r="F14" s="126">
        <v>0.1865</v>
      </c>
      <c r="G14" s="126">
        <v>0.1865</v>
      </c>
      <c r="H14" s="125">
        <v>500000</v>
      </c>
      <c r="I14" s="125">
        <v>7389866016.46</v>
      </c>
      <c r="J14" s="126">
        <v>80</v>
      </c>
    </row>
    <row r="15" spans="2:10">
      <c r="B15" s="161">
        <v>45461</v>
      </c>
      <c r="C15" s="195">
        <v>45462</v>
      </c>
      <c r="D15" s="161">
        <v>47635</v>
      </c>
      <c r="E15" s="125">
        <v>625000</v>
      </c>
      <c r="F15" s="126">
        <v>0.186</v>
      </c>
      <c r="G15" s="126">
        <v>0.186</v>
      </c>
      <c r="H15" s="125">
        <v>500000</v>
      </c>
      <c r="I15" s="125">
        <v>7404881540.9799995</v>
      </c>
      <c r="J15" s="126">
        <v>80</v>
      </c>
    </row>
    <row r="16" spans="2:10">
      <c r="B16" s="161">
        <v>45468</v>
      </c>
      <c r="C16" s="195">
        <v>45469</v>
      </c>
      <c r="D16" s="162">
        <v>47635</v>
      </c>
      <c r="E16" s="125">
        <v>375000</v>
      </c>
      <c r="F16" s="126">
        <v>0.184</v>
      </c>
      <c r="G16" s="126">
        <v>0.184</v>
      </c>
      <c r="H16" s="125">
        <v>300000</v>
      </c>
      <c r="I16" s="125">
        <v>4452348099.2600002</v>
      </c>
      <c r="J16" s="126">
        <v>80</v>
      </c>
    </row>
    <row r="17" spans="2:10">
      <c r="B17" s="161" t="s">
        <v>30</v>
      </c>
      <c r="C17" s="163" t="s">
        <v>30</v>
      </c>
      <c r="D17" s="161" t="s">
        <v>30</v>
      </c>
      <c r="E17" s="125" t="s">
        <v>30</v>
      </c>
      <c r="F17" s="126" t="s">
        <v>30</v>
      </c>
      <c r="G17" s="126" t="s">
        <v>30</v>
      </c>
      <c r="H17" s="125" t="s">
        <v>30</v>
      </c>
      <c r="I17" s="125" t="s">
        <v>30</v>
      </c>
      <c r="J17" s="126" t="s">
        <v>30</v>
      </c>
    </row>
    <row r="18" spans="2:10">
      <c r="B18" s="187" t="s">
        <v>10</v>
      </c>
      <c r="C18" s="192" t="s">
        <v>30</v>
      </c>
      <c r="D18" s="201" t="s">
        <v>30</v>
      </c>
      <c r="E18" s="188">
        <v>33500000</v>
      </c>
      <c r="F18" s="189" t="s">
        <v>30</v>
      </c>
      <c r="G18" s="189" t="s">
        <v>30</v>
      </c>
      <c r="H18" s="188">
        <v>27410319</v>
      </c>
      <c r="I18" s="188">
        <v>19020224742.57</v>
      </c>
      <c r="J18" s="189">
        <v>81.821847761194036</v>
      </c>
    </row>
    <row r="19" spans="2:10">
      <c r="B19" s="193" t="s">
        <v>30</v>
      </c>
      <c r="C19" s="194" t="s">
        <v>30</v>
      </c>
      <c r="D19" s="193">
        <v>45566</v>
      </c>
      <c r="E19" s="190">
        <v>1437500</v>
      </c>
      <c r="F19" s="191">
        <v>10.302837563443934</v>
      </c>
      <c r="G19" s="191">
        <v>10.305224677662327</v>
      </c>
      <c r="H19" s="190">
        <v>388335</v>
      </c>
      <c r="I19" s="190">
        <v>376782182.26999998</v>
      </c>
      <c r="J19" s="215">
        <v>27.014608695652175</v>
      </c>
    </row>
    <row r="20" spans="2:10">
      <c r="B20" s="161">
        <v>45441</v>
      </c>
      <c r="C20" s="195">
        <v>45446</v>
      </c>
      <c r="D20" s="161">
        <v>45566</v>
      </c>
      <c r="E20" s="125">
        <v>250000</v>
      </c>
      <c r="F20" s="126">
        <v>10.28</v>
      </c>
      <c r="G20" s="126">
        <v>10.28</v>
      </c>
      <c r="H20" s="125">
        <v>129393</v>
      </c>
      <c r="I20" s="125">
        <v>125143391.34999999</v>
      </c>
      <c r="J20" s="126">
        <v>51.757200000000005</v>
      </c>
    </row>
    <row r="21" spans="2:10">
      <c r="B21" s="161">
        <v>45456</v>
      </c>
      <c r="C21" s="195">
        <v>45457</v>
      </c>
      <c r="D21" s="161">
        <v>45566</v>
      </c>
      <c r="E21" s="125">
        <v>150000</v>
      </c>
      <c r="F21" s="126">
        <v>10.310600000000001</v>
      </c>
      <c r="G21" s="126">
        <v>10.313000000000001</v>
      </c>
      <c r="H21" s="125">
        <v>150000</v>
      </c>
      <c r="I21" s="125">
        <v>145569129.93000001</v>
      </c>
      <c r="J21" s="126">
        <v>100</v>
      </c>
    </row>
    <row r="22" spans="2:10">
      <c r="B22" s="161">
        <v>45456</v>
      </c>
      <c r="C22" s="195">
        <v>45460</v>
      </c>
      <c r="D22" s="161">
        <v>45566</v>
      </c>
      <c r="E22" s="125">
        <v>37500</v>
      </c>
      <c r="F22" s="126">
        <v>10.310600000000001</v>
      </c>
      <c r="G22" s="126">
        <v>10.310600000000001</v>
      </c>
      <c r="H22" s="125">
        <v>18942</v>
      </c>
      <c r="I22" s="125">
        <v>18389630.809999999</v>
      </c>
      <c r="J22" s="126">
        <v>50.512</v>
      </c>
    </row>
    <row r="23" spans="2:10">
      <c r="B23" s="161">
        <v>45470</v>
      </c>
      <c r="C23" s="195">
        <v>45471</v>
      </c>
      <c r="D23" s="162">
        <v>45566</v>
      </c>
      <c r="E23" s="125">
        <v>1000000</v>
      </c>
      <c r="F23" s="126">
        <v>10.321099999999999</v>
      </c>
      <c r="G23" s="126">
        <v>10.327400000000001</v>
      </c>
      <c r="H23" s="125">
        <v>90000</v>
      </c>
      <c r="I23" s="125">
        <v>87680030.180000007</v>
      </c>
      <c r="J23" s="126">
        <v>9</v>
      </c>
    </row>
    <row r="24" spans="2:10">
      <c r="B24" s="161" t="s">
        <v>30</v>
      </c>
      <c r="C24" s="163" t="s">
        <v>30</v>
      </c>
      <c r="D24" s="161" t="s">
        <v>30</v>
      </c>
      <c r="E24" s="125" t="s">
        <v>30</v>
      </c>
      <c r="F24" s="126" t="s">
        <v>30</v>
      </c>
      <c r="G24" s="126" t="s">
        <v>30</v>
      </c>
      <c r="H24" s="125" t="s">
        <v>30</v>
      </c>
      <c r="I24" s="125" t="s">
        <v>30</v>
      </c>
      <c r="J24" s="126" t="s">
        <v>30</v>
      </c>
    </row>
    <row r="25" spans="2:10">
      <c r="B25" s="193" t="s">
        <v>30</v>
      </c>
      <c r="C25" s="194" t="s">
        <v>30</v>
      </c>
      <c r="D25" s="193">
        <v>45748</v>
      </c>
      <c r="E25" s="190">
        <v>1750000</v>
      </c>
      <c r="F25" s="191">
        <v>10.539671428571429</v>
      </c>
      <c r="G25" s="191">
        <v>10.543828571428572</v>
      </c>
      <c r="H25" s="190">
        <v>1120000</v>
      </c>
      <c r="I25" s="190">
        <v>1032356965.63</v>
      </c>
      <c r="J25" s="215">
        <v>64</v>
      </c>
    </row>
    <row r="26" spans="2:10">
      <c r="B26" s="161">
        <v>45449</v>
      </c>
      <c r="C26" s="195">
        <v>45450</v>
      </c>
      <c r="D26" s="161">
        <v>45748</v>
      </c>
      <c r="E26" s="125">
        <v>1000000</v>
      </c>
      <c r="F26" s="126">
        <v>10.5311</v>
      </c>
      <c r="G26" s="126">
        <v>10.535</v>
      </c>
      <c r="H26" s="125">
        <v>1000000</v>
      </c>
      <c r="I26" s="125">
        <v>921409999.92999995</v>
      </c>
      <c r="J26" s="126">
        <v>100</v>
      </c>
    </row>
    <row r="27" spans="2:10">
      <c r="B27" s="161">
        <v>45449</v>
      </c>
      <c r="C27" s="195">
        <v>45453</v>
      </c>
      <c r="D27" s="161">
        <v>45748</v>
      </c>
      <c r="E27" s="125">
        <v>250000</v>
      </c>
      <c r="F27" s="126">
        <v>10.5311</v>
      </c>
      <c r="G27" s="126">
        <v>10.5311</v>
      </c>
      <c r="H27" s="125">
        <v>0</v>
      </c>
      <c r="I27" s="125">
        <v>0</v>
      </c>
      <c r="J27" s="126">
        <v>0</v>
      </c>
    </row>
    <row r="28" spans="2:10">
      <c r="B28" s="161">
        <v>45463</v>
      </c>
      <c r="C28" s="195">
        <v>45464</v>
      </c>
      <c r="D28" s="162">
        <v>45748</v>
      </c>
      <c r="E28" s="125">
        <v>500000</v>
      </c>
      <c r="F28" s="126">
        <v>10.6111</v>
      </c>
      <c r="G28" s="126">
        <v>10.6174</v>
      </c>
      <c r="H28" s="125">
        <v>120000</v>
      </c>
      <c r="I28" s="125">
        <v>110946965.7</v>
      </c>
      <c r="J28" s="126">
        <v>24</v>
      </c>
    </row>
    <row r="29" spans="2:10">
      <c r="B29" s="161" t="s">
        <v>30</v>
      </c>
      <c r="C29" s="163" t="s">
        <v>30</v>
      </c>
      <c r="D29" s="161" t="s">
        <v>30</v>
      </c>
      <c r="E29" s="125" t="s">
        <v>30</v>
      </c>
      <c r="F29" s="126" t="s">
        <v>30</v>
      </c>
      <c r="G29" s="126" t="s">
        <v>30</v>
      </c>
      <c r="H29" s="125" t="s">
        <v>30</v>
      </c>
      <c r="I29" s="125" t="s">
        <v>30</v>
      </c>
      <c r="J29" s="126" t="s">
        <v>30</v>
      </c>
    </row>
    <row r="30" spans="2:10">
      <c r="B30" s="193" t="s">
        <v>30</v>
      </c>
      <c r="C30" s="194" t="s">
        <v>30</v>
      </c>
      <c r="D30" s="193">
        <v>46753</v>
      </c>
      <c r="E30" s="190">
        <v>16062500</v>
      </c>
      <c r="F30" s="191">
        <v>11.764587767228335</v>
      </c>
      <c r="G30" s="191">
        <v>11.767878698721617</v>
      </c>
      <c r="H30" s="190">
        <v>13841066</v>
      </c>
      <c r="I30" s="190">
        <v>9343775862.8299999</v>
      </c>
      <c r="J30" s="215">
        <v>86.170060700389101</v>
      </c>
    </row>
    <row r="31" spans="2:10">
      <c r="B31" s="161">
        <v>45441</v>
      </c>
      <c r="C31" s="195">
        <v>45446</v>
      </c>
      <c r="D31" s="161">
        <v>46753</v>
      </c>
      <c r="E31" s="125">
        <v>1250000</v>
      </c>
      <c r="F31" s="126">
        <v>11.571</v>
      </c>
      <c r="G31" s="126">
        <v>11.571</v>
      </c>
      <c r="H31" s="125">
        <v>1153569</v>
      </c>
      <c r="I31" s="125">
        <v>779881678.14999998</v>
      </c>
      <c r="J31" s="126">
        <v>92.285520000000005</v>
      </c>
    </row>
    <row r="32" spans="2:10">
      <c r="B32" s="161">
        <v>45449</v>
      </c>
      <c r="C32" s="195">
        <v>45450</v>
      </c>
      <c r="D32" s="161">
        <v>46753</v>
      </c>
      <c r="E32" s="125">
        <v>5000000</v>
      </c>
      <c r="F32" s="126">
        <v>11.530900000000001</v>
      </c>
      <c r="G32" s="126">
        <v>11.535</v>
      </c>
      <c r="H32" s="125">
        <v>5000000</v>
      </c>
      <c r="I32" s="125">
        <v>3390509654.02</v>
      </c>
      <c r="J32" s="126">
        <v>100</v>
      </c>
    </row>
    <row r="33" spans="2:10">
      <c r="B33" s="161">
        <v>45449</v>
      </c>
      <c r="C33" s="195">
        <v>45453</v>
      </c>
      <c r="D33" s="161">
        <v>46753</v>
      </c>
      <c r="E33" s="125">
        <v>1250000</v>
      </c>
      <c r="F33" s="126">
        <v>11.530900000000001</v>
      </c>
      <c r="G33" s="126">
        <v>11.530900000000001</v>
      </c>
      <c r="H33" s="125">
        <v>0</v>
      </c>
      <c r="I33" s="125">
        <v>0</v>
      </c>
      <c r="J33" s="126">
        <v>0</v>
      </c>
    </row>
    <row r="34" spans="2:10">
      <c r="B34" s="161">
        <v>45456</v>
      </c>
      <c r="C34" s="195">
        <v>45457</v>
      </c>
      <c r="D34" s="161">
        <v>46753</v>
      </c>
      <c r="E34" s="125">
        <v>150000</v>
      </c>
      <c r="F34" s="126">
        <v>12.05</v>
      </c>
      <c r="G34" s="126">
        <v>12.054</v>
      </c>
      <c r="H34" s="125">
        <v>150000</v>
      </c>
      <c r="I34" s="125">
        <v>100274143.40000001</v>
      </c>
      <c r="J34" s="126">
        <v>100</v>
      </c>
    </row>
    <row r="35" spans="2:10">
      <c r="B35" s="161">
        <v>45456</v>
      </c>
      <c r="C35" s="195">
        <v>45460</v>
      </c>
      <c r="D35" s="161">
        <v>46753</v>
      </c>
      <c r="E35" s="125">
        <v>37500</v>
      </c>
      <c r="F35" s="126">
        <v>12.05</v>
      </c>
      <c r="G35" s="126">
        <v>12.05</v>
      </c>
      <c r="H35" s="125">
        <v>37497</v>
      </c>
      <c r="I35" s="125">
        <v>25077849.870000001</v>
      </c>
      <c r="J35" s="126">
        <v>99.992000000000004</v>
      </c>
    </row>
    <row r="36" spans="2:10">
      <c r="B36" s="161">
        <v>45463</v>
      </c>
      <c r="C36" s="195">
        <v>45464</v>
      </c>
      <c r="D36" s="161">
        <v>46753</v>
      </c>
      <c r="E36" s="125">
        <v>3500000</v>
      </c>
      <c r="F36" s="126">
        <v>11.843500000000001</v>
      </c>
      <c r="G36" s="126">
        <v>11.845000000000001</v>
      </c>
      <c r="H36" s="125">
        <v>3500000</v>
      </c>
      <c r="I36" s="125">
        <v>2360291051.75</v>
      </c>
      <c r="J36" s="126">
        <v>100</v>
      </c>
    </row>
    <row r="37" spans="2:10">
      <c r="B37" s="161">
        <v>45463</v>
      </c>
      <c r="C37" s="195">
        <v>45467</v>
      </c>
      <c r="D37" s="161">
        <v>46753</v>
      </c>
      <c r="E37" s="125">
        <v>875000</v>
      </c>
      <c r="F37" s="126">
        <v>11.843500000000001</v>
      </c>
      <c r="G37" s="126">
        <v>11.843500000000001</v>
      </c>
      <c r="H37" s="125">
        <v>0</v>
      </c>
      <c r="I37" s="125">
        <v>0</v>
      </c>
      <c r="J37" s="126">
        <v>0</v>
      </c>
    </row>
    <row r="38" spans="2:10">
      <c r="B38" s="161">
        <v>45470</v>
      </c>
      <c r="C38" s="195">
        <v>45471</v>
      </c>
      <c r="D38" s="162">
        <v>46753</v>
      </c>
      <c r="E38" s="125">
        <v>4000000</v>
      </c>
      <c r="F38" s="126">
        <v>12.030099999999999</v>
      </c>
      <c r="G38" s="126">
        <v>12.0349</v>
      </c>
      <c r="H38" s="125">
        <v>4000000</v>
      </c>
      <c r="I38" s="125">
        <v>2687741485.6399999</v>
      </c>
      <c r="J38" s="126">
        <v>100</v>
      </c>
    </row>
    <row r="39" spans="2:10">
      <c r="B39" s="161" t="s">
        <v>30</v>
      </c>
      <c r="C39" s="163" t="s">
        <v>30</v>
      </c>
      <c r="D39" s="161" t="s">
        <v>30</v>
      </c>
      <c r="E39" s="125" t="s">
        <v>30</v>
      </c>
      <c r="F39" s="126" t="s">
        <v>30</v>
      </c>
      <c r="G39" s="126" t="s">
        <v>30</v>
      </c>
      <c r="H39" s="125" t="s">
        <v>30</v>
      </c>
      <c r="I39" s="125" t="s">
        <v>30</v>
      </c>
      <c r="J39" s="126" t="s">
        <v>30</v>
      </c>
    </row>
    <row r="40" spans="2:10">
      <c r="B40" s="193" t="s">
        <v>30</v>
      </c>
      <c r="C40" s="194" t="s">
        <v>30</v>
      </c>
      <c r="D40" s="193">
        <v>47484</v>
      </c>
      <c r="E40" s="190">
        <v>7062500</v>
      </c>
      <c r="F40" s="191">
        <v>12.10962284341768</v>
      </c>
      <c r="G40" s="191">
        <v>12.116315633081014</v>
      </c>
      <c r="H40" s="190">
        <v>5801019</v>
      </c>
      <c r="I40" s="190">
        <v>3092305662.54</v>
      </c>
      <c r="J40" s="215">
        <v>82.138322123893801</v>
      </c>
    </row>
    <row r="41" spans="2:10">
      <c r="B41" s="161">
        <v>45441</v>
      </c>
      <c r="C41" s="195">
        <v>45446</v>
      </c>
      <c r="D41" s="161">
        <v>47484</v>
      </c>
      <c r="E41" s="125">
        <v>625000</v>
      </c>
      <c r="F41" s="126">
        <v>11.9313</v>
      </c>
      <c r="G41" s="126">
        <v>11.9313</v>
      </c>
      <c r="H41" s="125">
        <v>576780</v>
      </c>
      <c r="I41" s="125">
        <v>308635340.12</v>
      </c>
      <c r="J41" s="126">
        <v>92.284800000000004</v>
      </c>
    </row>
    <row r="42" spans="2:10">
      <c r="B42" s="161">
        <v>45449</v>
      </c>
      <c r="C42" s="195">
        <v>45450</v>
      </c>
      <c r="D42" s="161">
        <v>47484</v>
      </c>
      <c r="E42" s="125">
        <v>2000000</v>
      </c>
      <c r="F42" s="126">
        <v>11.8652</v>
      </c>
      <c r="G42" s="126">
        <v>11.8748</v>
      </c>
      <c r="H42" s="125">
        <v>1950000</v>
      </c>
      <c r="I42" s="125">
        <v>1048731816.86</v>
      </c>
      <c r="J42" s="126">
        <v>97.5</v>
      </c>
    </row>
    <row r="43" spans="2:10">
      <c r="B43" s="161">
        <v>45449</v>
      </c>
      <c r="C43" s="195">
        <v>45453</v>
      </c>
      <c r="D43" s="161">
        <v>47484</v>
      </c>
      <c r="E43" s="125">
        <v>500000</v>
      </c>
      <c r="F43" s="126">
        <v>11.8652</v>
      </c>
      <c r="G43" s="126">
        <v>11.8652</v>
      </c>
      <c r="H43" s="125">
        <v>0</v>
      </c>
      <c r="I43" s="125">
        <v>0</v>
      </c>
      <c r="J43" s="126">
        <v>0</v>
      </c>
    </row>
    <row r="44" spans="2:10">
      <c r="B44" s="161">
        <v>45456</v>
      </c>
      <c r="C44" s="195">
        <v>45457</v>
      </c>
      <c r="D44" s="161">
        <v>47484</v>
      </c>
      <c r="E44" s="125">
        <v>150000</v>
      </c>
      <c r="F44" s="126">
        <v>12.3803</v>
      </c>
      <c r="G44" s="126">
        <v>12.381</v>
      </c>
      <c r="H44" s="125">
        <v>150000</v>
      </c>
      <c r="I44" s="125">
        <v>78829916.25</v>
      </c>
      <c r="J44" s="126">
        <v>100</v>
      </c>
    </row>
    <row r="45" spans="2:10">
      <c r="B45" s="161">
        <v>45456</v>
      </c>
      <c r="C45" s="195">
        <v>45460</v>
      </c>
      <c r="D45" s="161">
        <v>47484</v>
      </c>
      <c r="E45" s="125">
        <v>37500</v>
      </c>
      <c r="F45" s="126">
        <v>12.3803</v>
      </c>
      <c r="G45" s="126">
        <v>12.3803</v>
      </c>
      <c r="H45" s="125">
        <v>37497</v>
      </c>
      <c r="I45" s="125">
        <v>19715063.890000001</v>
      </c>
      <c r="J45" s="126">
        <v>99.992000000000004</v>
      </c>
    </row>
    <row r="46" spans="2:10">
      <c r="B46" s="161">
        <v>45463</v>
      </c>
      <c r="C46" s="195">
        <v>45464</v>
      </c>
      <c r="D46" s="161">
        <v>47484</v>
      </c>
      <c r="E46" s="125">
        <v>1000000</v>
      </c>
      <c r="F46" s="126">
        <v>12.1532</v>
      </c>
      <c r="G46" s="126">
        <v>12.164999999999999</v>
      </c>
      <c r="H46" s="125">
        <v>1000000</v>
      </c>
      <c r="I46" s="125">
        <v>532636317.10000002</v>
      </c>
      <c r="J46" s="126">
        <v>100</v>
      </c>
    </row>
    <row r="47" spans="2:10">
      <c r="B47" s="161">
        <v>45463</v>
      </c>
      <c r="C47" s="195">
        <v>45467</v>
      </c>
      <c r="D47" s="161">
        <v>47484</v>
      </c>
      <c r="E47" s="125">
        <v>250000</v>
      </c>
      <c r="F47" s="126">
        <v>12.1532</v>
      </c>
      <c r="G47" s="126">
        <v>12.1532</v>
      </c>
      <c r="H47" s="125">
        <v>36742</v>
      </c>
      <c r="I47" s="125">
        <v>19579049.57</v>
      </c>
      <c r="J47" s="126">
        <v>14.6968</v>
      </c>
    </row>
    <row r="48" spans="2:10">
      <c r="B48" s="161">
        <v>45470</v>
      </c>
      <c r="C48" s="195">
        <v>45471</v>
      </c>
      <c r="D48" s="162">
        <v>47484</v>
      </c>
      <c r="E48" s="125">
        <v>2500000</v>
      </c>
      <c r="F48" s="126">
        <v>12.345499999999999</v>
      </c>
      <c r="G48" s="126">
        <v>12.349500000000001</v>
      </c>
      <c r="H48" s="125">
        <v>2050000</v>
      </c>
      <c r="I48" s="125">
        <v>1084178158.75</v>
      </c>
      <c r="J48" s="126">
        <v>82</v>
      </c>
    </row>
    <row r="49" spans="2:10">
      <c r="B49" s="161" t="s">
        <v>30</v>
      </c>
      <c r="C49" s="163" t="s">
        <v>30</v>
      </c>
      <c r="D49" s="161" t="s">
        <v>30</v>
      </c>
      <c r="E49" s="125" t="s">
        <v>30</v>
      </c>
      <c r="F49" s="126" t="s">
        <v>30</v>
      </c>
      <c r="G49" s="126" t="s">
        <v>30</v>
      </c>
      <c r="H49" s="125" t="s">
        <v>30</v>
      </c>
      <c r="I49" s="125" t="s">
        <v>30</v>
      </c>
      <c r="J49" s="126" t="s">
        <v>30</v>
      </c>
    </row>
    <row r="50" spans="2:10">
      <c r="B50" s="193" t="s">
        <v>30</v>
      </c>
      <c r="C50" s="194" t="s">
        <v>30</v>
      </c>
      <c r="D50" s="193">
        <v>46113</v>
      </c>
      <c r="E50" s="190">
        <v>7187500</v>
      </c>
      <c r="F50" s="191">
        <v>11.256415373938143</v>
      </c>
      <c r="G50" s="191">
        <v>11.262901900318198</v>
      </c>
      <c r="H50" s="190">
        <v>6259899</v>
      </c>
      <c r="I50" s="190">
        <v>5175004069.3000002</v>
      </c>
      <c r="J50" s="215">
        <v>87.094246956521744</v>
      </c>
    </row>
    <row r="51" spans="2:10">
      <c r="B51" s="161">
        <v>45441</v>
      </c>
      <c r="C51" s="195">
        <v>45446</v>
      </c>
      <c r="D51" s="161">
        <v>46113</v>
      </c>
      <c r="E51" s="125">
        <v>750000</v>
      </c>
      <c r="F51" s="126">
        <v>10.955399999999999</v>
      </c>
      <c r="G51" s="126">
        <v>10.955399999999999</v>
      </c>
      <c r="H51" s="125">
        <v>544088</v>
      </c>
      <c r="I51" s="125">
        <v>449673196.07999998</v>
      </c>
      <c r="J51" s="126">
        <v>72.545066666666671</v>
      </c>
    </row>
    <row r="52" spans="2:10">
      <c r="B52" s="161">
        <v>45449</v>
      </c>
      <c r="C52" s="195">
        <v>45450</v>
      </c>
      <c r="D52" s="161">
        <v>46113</v>
      </c>
      <c r="E52" s="125">
        <v>1500000</v>
      </c>
      <c r="F52" s="126">
        <v>11.0055</v>
      </c>
      <c r="G52" s="126">
        <v>11.007199999999999</v>
      </c>
      <c r="H52" s="125">
        <v>1500000</v>
      </c>
      <c r="I52" s="125">
        <v>1240735708.0999999</v>
      </c>
      <c r="J52" s="126">
        <v>100</v>
      </c>
    </row>
    <row r="53" spans="2:10">
      <c r="B53" s="161">
        <v>45449</v>
      </c>
      <c r="C53" s="195">
        <v>45453</v>
      </c>
      <c r="D53" s="161">
        <v>46113</v>
      </c>
      <c r="E53" s="125">
        <v>375000</v>
      </c>
      <c r="F53" s="126">
        <v>11.0055</v>
      </c>
      <c r="G53" s="126">
        <v>11.0055</v>
      </c>
      <c r="H53" s="125">
        <v>0</v>
      </c>
      <c r="I53" s="125">
        <v>0</v>
      </c>
      <c r="J53" s="126">
        <v>0</v>
      </c>
    </row>
    <row r="54" spans="2:10">
      <c r="B54" s="161">
        <v>45456</v>
      </c>
      <c r="C54" s="195">
        <v>45457</v>
      </c>
      <c r="D54" s="161">
        <v>46113</v>
      </c>
      <c r="E54" s="125">
        <v>150000</v>
      </c>
      <c r="F54" s="126">
        <v>11.4663</v>
      </c>
      <c r="G54" s="126">
        <v>11.47</v>
      </c>
      <c r="H54" s="125">
        <v>150000</v>
      </c>
      <c r="I54" s="125">
        <v>123408434.18000001</v>
      </c>
      <c r="J54" s="126">
        <v>100</v>
      </c>
    </row>
    <row r="55" spans="2:10">
      <c r="B55" s="161">
        <v>45456</v>
      </c>
      <c r="C55" s="195">
        <v>45460</v>
      </c>
      <c r="D55" s="161">
        <v>46113</v>
      </c>
      <c r="E55" s="125">
        <v>37500</v>
      </c>
      <c r="F55" s="126">
        <v>11.4663</v>
      </c>
      <c r="G55" s="126">
        <v>11.4663</v>
      </c>
      <c r="H55" s="125">
        <v>37097</v>
      </c>
      <c r="I55" s="125">
        <v>30533715.739999998</v>
      </c>
      <c r="J55" s="126">
        <v>98.925333333333327</v>
      </c>
    </row>
    <row r="56" spans="2:10">
      <c r="B56" s="161">
        <v>45463</v>
      </c>
      <c r="C56" s="195">
        <v>45464</v>
      </c>
      <c r="D56" s="161">
        <v>46113</v>
      </c>
      <c r="E56" s="125">
        <v>1500000</v>
      </c>
      <c r="F56" s="126">
        <v>11.2719</v>
      </c>
      <c r="G56" s="126">
        <v>11.2874</v>
      </c>
      <c r="H56" s="125">
        <v>1500000</v>
      </c>
      <c r="I56" s="125">
        <v>1240588705.5999999</v>
      </c>
      <c r="J56" s="126">
        <v>100</v>
      </c>
    </row>
    <row r="57" spans="2:10">
      <c r="B57" s="161">
        <v>45463</v>
      </c>
      <c r="C57" s="195">
        <v>45467</v>
      </c>
      <c r="D57" s="161">
        <v>46113</v>
      </c>
      <c r="E57" s="125">
        <v>375000</v>
      </c>
      <c r="F57" s="126">
        <v>11.2719</v>
      </c>
      <c r="G57" s="126">
        <v>11.2719</v>
      </c>
      <c r="H57" s="125">
        <v>28714</v>
      </c>
      <c r="I57" s="125">
        <v>23758260.899999999</v>
      </c>
      <c r="J57" s="126">
        <v>7.6570666666666662</v>
      </c>
    </row>
    <row r="58" spans="2:10">
      <c r="B58" s="161">
        <v>45470</v>
      </c>
      <c r="C58" s="195">
        <v>45471</v>
      </c>
      <c r="D58" s="162">
        <v>46113</v>
      </c>
      <c r="E58" s="125">
        <v>2500000</v>
      </c>
      <c r="F58" s="126">
        <v>11.4473</v>
      </c>
      <c r="G58" s="126">
        <v>11.452999999999999</v>
      </c>
      <c r="H58" s="125">
        <v>2500000</v>
      </c>
      <c r="I58" s="125">
        <v>2066306048.7</v>
      </c>
      <c r="J58" s="126">
        <v>100</v>
      </c>
    </row>
    <row r="59" spans="2:10">
      <c r="B59" s="161" t="s">
        <v>30</v>
      </c>
      <c r="C59" s="163" t="s">
        <v>30</v>
      </c>
      <c r="D59" s="161" t="s">
        <v>30</v>
      </c>
      <c r="E59" s="125" t="s">
        <v>30</v>
      </c>
      <c r="F59" s="126" t="s">
        <v>30</v>
      </c>
      <c r="G59" s="126" t="s">
        <v>30</v>
      </c>
      <c r="H59" s="125" t="s">
        <v>30</v>
      </c>
      <c r="I59" s="125" t="s">
        <v>30</v>
      </c>
      <c r="J59" s="126" t="s">
        <v>30</v>
      </c>
    </row>
    <row r="60" spans="2:10">
      <c r="B60" s="187" t="s">
        <v>11</v>
      </c>
      <c r="C60" s="192" t="s">
        <v>30</v>
      </c>
      <c r="D60" s="201" t="s">
        <v>30</v>
      </c>
      <c r="E60" s="188">
        <v>2987500</v>
      </c>
      <c r="F60" s="189" t="s">
        <v>30</v>
      </c>
      <c r="G60" s="189" t="s">
        <v>30</v>
      </c>
      <c r="H60" s="188">
        <v>2078450</v>
      </c>
      <c r="I60" s="188">
        <v>8846912348.5200005</v>
      </c>
      <c r="J60" s="189">
        <v>69.571548117154819</v>
      </c>
    </row>
    <row r="61" spans="2:10">
      <c r="B61" s="193" t="s">
        <v>30</v>
      </c>
      <c r="C61" s="194" t="s">
        <v>30</v>
      </c>
      <c r="D61" s="193">
        <v>49444</v>
      </c>
      <c r="E61" s="190">
        <v>562500</v>
      </c>
      <c r="F61" s="191">
        <v>6.3188666666666666</v>
      </c>
      <c r="G61" s="191">
        <v>6.3188666666666666</v>
      </c>
      <c r="H61" s="190">
        <v>450000</v>
      </c>
      <c r="I61" s="190">
        <v>1901600443</v>
      </c>
      <c r="J61" s="215">
        <v>80</v>
      </c>
    </row>
    <row r="62" spans="2:10">
      <c r="B62" s="161">
        <v>45454</v>
      </c>
      <c r="C62" s="195">
        <v>45455</v>
      </c>
      <c r="D62" s="161">
        <v>49444</v>
      </c>
      <c r="E62" s="125">
        <v>150000</v>
      </c>
      <c r="F62" s="126">
        <v>6.3</v>
      </c>
      <c r="G62" s="126">
        <v>6.3</v>
      </c>
      <c r="H62" s="125">
        <v>150000</v>
      </c>
      <c r="I62" s="125">
        <v>633034015.33000004</v>
      </c>
      <c r="J62" s="126">
        <v>100</v>
      </c>
    </row>
    <row r="63" spans="2:10">
      <c r="B63" s="161">
        <v>45454</v>
      </c>
      <c r="C63" s="195">
        <v>45456</v>
      </c>
      <c r="D63" s="161">
        <v>49444</v>
      </c>
      <c r="E63" s="125">
        <v>37500</v>
      </c>
      <c r="F63" s="126">
        <v>6.3</v>
      </c>
      <c r="G63" s="126">
        <v>6.3</v>
      </c>
      <c r="H63" s="125">
        <v>0</v>
      </c>
      <c r="I63" s="125">
        <v>0</v>
      </c>
      <c r="J63" s="126">
        <v>0</v>
      </c>
    </row>
    <row r="64" spans="2:10">
      <c r="B64" s="161">
        <v>45468</v>
      </c>
      <c r="C64" s="195">
        <v>45469</v>
      </c>
      <c r="D64" s="161">
        <v>49444</v>
      </c>
      <c r="E64" s="125">
        <v>300000</v>
      </c>
      <c r="F64" s="126">
        <v>6.3282999999999996</v>
      </c>
      <c r="G64" s="126">
        <v>6.3282999999999996</v>
      </c>
      <c r="H64" s="125">
        <v>300000</v>
      </c>
      <c r="I64" s="125">
        <v>1268566427.6700001</v>
      </c>
      <c r="J64" s="126">
        <v>100</v>
      </c>
    </row>
    <row r="65" spans="2:10">
      <c r="B65" s="161">
        <v>45468</v>
      </c>
      <c r="C65" s="195">
        <v>45470</v>
      </c>
      <c r="D65" s="162">
        <v>49444</v>
      </c>
      <c r="E65" s="125">
        <v>75000</v>
      </c>
      <c r="F65" s="126">
        <v>6.3282999999999996</v>
      </c>
      <c r="G65" s="126">
        <v>6.3282999999999996</v>
      </c>
      <c r="H65" s="125">
        <v>0</v>
      </c>
      <c r="I65" s="125">
        <v>0</v>
      </c>
      <c r="J65" s="126">
        <v>0</v>
      </c>
    </row>
    <row r="66" spans="2:10">
      <c r="B66" s="161" t="s">
        <v>30</v>
      </c>
      <c r="C66" s="163" t="s">
        <v>30</v>
      </c>
      <c r="D66" s="161" t="s">
        <v>30</v>
      </c>
      <c r="E66" s="125" t="s">
        <v>30</v>
      </c>
      <c r="F66" s="126" t="s">
        <v>30</v>
      </c>
      <c r="G66" s="126" t="s">
        <v>30</v>
      </c>
      <c r="H66" s="125" t="s">
        <v>30</v>
      </c>
      <c r="I66" s="125" t="s">
        <v>30</v>
      </c>
      <c r="J66" s="126" t="s">
        <v>30</v>
      </c>
    </row>
    <row r="67" spans="2:10">
      <c r="B67" s="193" t="s">
        <v>30</v>
      </c>
      <c r="C67" s="194" t="s">
        <v>30</v>
      </c>
      <c r="D67" s="193">
        <v>53097</v>
      </c>
      <c r="E67" s="190">
        <v>337500</v>
      </c>
      <c r="F67" s="191">
        <v>6.1788524898214838</v>
      </c>
      <c r="G67" s="191">
        <v>6.1788524898214838</v>
      </c>
      <c r="H67" s="190">
        <v>159650</v>
      </c>
      <c r="I67" s="190">
        <v>674735754.25</v>
      </c>
      <c r="J67" s="215">
        <v>47.303703703703704</v>
      </c>
    </row>
    <row r="68" spans="2:10">
      <c r="B68" s="161">
        <v>45447</v>
      </c>
      <c r="C68" s="195">
        <v>45448</v>
      </c>
      <c r="D68" s="161">
        <v>53097</v>
      </c>
      <c r="E68" s="125">
        <v>150000</v>
      </c>
      <c r="F68" s="126">
        <v>6.1689999999999996</v>
      </c>
      <c r="G68" s="126">
        <v>6.1689999999999996</v>
      </c>
      <c r="H68" s="125">
        <v>150000</v>
      </c>
      <c r="I68" s="125">
        <v>634476925.49000001</v>
      </c>
      <c r="J68" s="126">
        <v>100</v>
      </c>
    </row>
    <row r="69" spans="2:10">
      <c r="B69" s="161">
        <v>45447</v>
      </c>
      <c r="C69" s="195">
        <v>45449</v>
      </c>
      <c r="D69" s="161">
        <v>53097</v>
      </c>
      <c r="E69" s="125">
        <v>37500</v>
      </c>
      <c r="F69" s="126">
        <v>6.1689999999999996</v>
      </c>
      <c r="G69" s="126">
        <v>6.1689999999999996</v>
      </c>
      <c r="H69" s="125">
        <v>0</v>
      </c>
      <c r="I69" s="125">
        <v>0</v>
      </c>
      <c r="J69" s="126">
        <v>0</v>
      </c>
    </row>
    <row r="70" spans="2:10">
      <c r="B70" s="161">
        <v>45461</v>
      </c>
      <c r="C70" s="195">
        <v>45462</v>
      </c>
      <c r="D70" s="162">
        <v>53097</v>
      </c>
      <c r="E70" s="125">
        <v>150000</v>
      </c>
      <c r="F70" s="126">
        <v>6.3319999999999999</v>
      </c>
      <c r="G70" s="126">
        <v>6.3319999999999999</v>
      </c>
      <c r="H70" s="125">
        <v>9650</v>
      </c>
      <c r="I70" s="125">
        <v>40258828.759999998</v>
      </c>
      <c r="J70" s="126">
        <v>6.4333333333333336</v>
      </c>
    </row>
    <row r="71" spans="2:10">
      <c r="B71" s="161" t="s">
        <v>30</v>
      </c>
      <c r="C71" s="163" t="s">
        <v>30</v>
      </c>
      <c r="D71" s="161" t="s">
        <v>30</v>
      </c>
      <c r="E71" s="125" t="s">
        <v>30</v>
      </c>
      <c r="F71" s="126" t="s">
        <v>30</v>
      </c>
      <c r="G71" s="126" t="s">
        <v>30</v>
      </c>
      <c r="H71" s="125" t="s">
        <v>30</v>
      </c>
      <c r="I71" s="125" t="s">
        <v>30</v>
      </c>
      <c r="J71" s="126" t="s">
        <v>30</v>
      </c>
    </row>
    <row r="72" spans="2:10">
      <c r="B72" s="193" t="s">
        <v>30</v>
      </c>
      <c r="C72" s="194" t="s">
        <v>30</v>
      </c>
      <c r="D72" s="193">
        <v>48441</v>
      </c>
      <c r="E72" s="190">
        <v>375000</v>
      </c>
      <c r="F72" s="191">
        <v>6.2595910639909125</v>
      </c>
      <c r="G72" s="191">
        <v>6.2595910639909125</v>
      </c>
      <c r="H72" s="190">
        <v>264100</v>
      </c>
      <c r="I72" s="190">
        <v>1137311504.04</v>
      </c>
      <c r="J72" s="215">
        <v>70.426666666666677</v>
      </c>
    </row>
    <row r="73" spans="2:10">
      <c r="B73" s="161">
        <v>45447</v>
      </c>
      <c r="C73" s="195">
        <v>45448</v>
      </c>
      <c r="D73" s="161">
        <v>48441</v>
      </c>
      <c r="E73" s="125">
        <v>150000</v>
      </c>
      <c r="F73" s="126">
        <v>6.1680000000000001</v>
      </c>
      <c r="G73" s="126">
        <v>6.1680000000000001</v>
      </c>
      <c r="H73" s="125">
        <v>150000</v>
      </c>
      <c r="I73" s="125">
        <v>648228428.38999999</v>
      </c>
      <c r="J73" s="126">
        <v>100</v>
      </c>
    </row>
    <row r="74" spans="2:10">
      <c r="B74" s="161">
        <v>45447</v>
      </c>
      <c r="C74" s="195">
        <v>45449</v>
      </c>
      <c r="D74" s="161">
        <v>48441</v>
      </c>
      <c r="E74" s="125">
        <v>37500</v>
      </c>
      <c r="F74" s="126">
        <v>6.1680000000000001</v>
      </c>
      <c r="G74" s="126">
        <v>6.1680000000000001</v>
      </c>
      <c r="H74" s="125">
        <v>0</v>
      </c>
      <c r="I74" s="125">
        <v>0</v>
      </c>
      <c r="J74" s="126">
        <v>0</v>
      </c>
    </row>
    <row r="75" spans="2:10">
      <c r="B75" s="161">
        <v>45461</v>
      </c>
      <c r="C75" s="195">
        <v>45462</v>
      </c>
      <c r="D75" s="161">
        <v>48441</v>
      </c>
      <c r="E75" s="125">
        <v>150000</v>
      </c>
      <c r="F75" s="126">
        <v>6.38</v>
      </c>
      <c r="G75" s="126">
        <v>6.38</v>
      </c>
      <c r="H75" s="125">
        <v>114100</v>
      </c>
      <c r="I75" s="125">
        <v>489083075.64999998</v>
      </c>
      <c r="J75" s="126">
        <v>76.066666666666677</v>
      </c>
    </row>
    <row r="76" spans="2:10">
      <c r="B76" s="161">
        <v>45461</v>
      </c>
      <c r="C76" s="195">
        <v>45463</v>
      </c>
      <c r="D76" s="162">
        <v>48441</v>
      </c>
      <c r="E76" s="125">
        <v>37500</v>
      </c>
      <c r="F76" s="126">
        <v>6.38</v>
      </c>
      <c r="G76" s="126">
        <v>6.38</v>
      </c>
      <c r="H76" s="125">
        <v>0</v>
      </c>
      <c r="I76" s="125">
        <v>0</v>
      </c>
      <c r="J76" s="126">
        <v>0</v>
      </c>
    </row>
    <row r="77" spans="2:10">
      <c r="B77" s="161" t="s">
        <v>30</v>
      </c>
      <c r="C77" s="163" t="s">
        <v>30</v>
      </c>
      <c r="D77" s="161" t="s">
        <v>30</v>
      </c>
      <c r="E77" s="125" t="s">
        <v>30</v>
      </c>
      <c r="F77" s="126" t="s">
        <v>30</v>
      </c>
      <c r="G77" s="126" t="s">
        <v>30</v>
      </c>
      <c r="H77" s="125" t="s">
        <v>30</v>
      </c>
      <c r="I77" s="125" t="s">
        <v>30</v>
      </c>
      <c r="J77" s="126" t="s">
        <v>30</v>
      </c>
    </row>
    <row r="78" spans="2:10">
      <c r="B78" s="193" t="s">
        <v>30</v>
      </c>
      <c r="C78" s="194" t="s">
        <v>30</v>
      </c>
      <c r="D78" s="193">
        <v>46522</v>
      </c>
      <c r="E78" s="190">
        <v>375000</v>
      </c>
      <c r="F78" s="191">
        <v>6.3635000000000002</v>
      </c>
      <c r="G78" s="191">
        <v>6.3635000000000002</v>
      </c>
      <c r="H78" s="190">
        <v>300000</v>
      </c>
      <c r="I78" s="190">
        <v>1280669219.5</v>
      </c>
      <c r="J78" s="215">
        <v>80</v>
      </c>
    </row>
    <row r="79" spans="2:10">
      <c r="B79" s="161">
        <v>45447</v>
      </c>
      <c r="C79" s="195">
        <v>45448</v>
      </c>
      <c r="D79" s="161">
        <v>46522</v>
      </c>
      <c r="E79" s="125">
        <v>187500</v>
      </c>
      <c r="F79" s="126">
        <v>6.19</v>
      </c>
      <c r="G79" s="126">
        <v>6.19</v>
      </c>
      <c r="H79" s="125">
        <v>150000</v>
      </c>
      <c r="I79" s="125">
        <v>641651371.32000005</v>
      </c>
      <c r="J79" s="126">
        <v>80</v>
      </c>
    </row>
    <row r="80" spans="2:10">
      <c r="B80" s="161">
        <v>45461</v>
      </c>
      <c r="C80" s="195">
        <v>45462</v>
      </c>
      <c r="D80" s="162">
        <v>46522</v>
      </c>
      <c r="E80" s="125">
        <v>187500</v>
      </c>
      <c r="F80" s="126">
        <v>6.5369999999999999</v>
      </c>
      <c r="G80" s="126">
        <v>6.5369999999999999</v>
      </c>
      <c r="H80" s="125">
        <v>150000</v>
      </c>
      <c r="I80" s="125">
        <v>639017848.17999995</v>
      </c>
      <c r="J80" s="126">
        <v>80</v>
      </c>
    </row>
    <row r="81" spans="2:10">
      <c r="B81" s="161" t="s">
        <v>30</v>
      </c>
      <c r="C81" s="163" t="s">
        <v>30</v>
      </c>
      <c r="D81" s="161" t="s">
        <v>30</v>
      </c>
      <c r="E81" s="125" t="s">
        <v>30</v>
      </c>
      <c r="F81" s="126" t="s">
        <v>30</v>
      </c>
      <c r="G81" s="126" t="s">
        <v>30</v>
      </c>
      <c r="H81" s="125" t="s">
        <v>30</v>
      </c>
      <c r="I81" s="125" t="s">
        <v>30</v>
      </c>
      <c r="J81" s="126" t="s">
        <v>30</v>
      </c>
    </row>
    <row r="82" spans="2:10">
      <c r="B82" s="193" t="s">
        <v>30</v>
      </c>
      <c r="C82" s="194" t="s">
        <v>30</v>
      </c>
      <c r="D82" s="193">
        <v>58668</v>
      </c>
      <c r="E82" s="190">
        <v>337500</v>
      </c>
      <c r="F82" s="191">
        <v>6.3299025787965624</v>
      </c>
      <c r="G82" s="191">
        <v>6.3299025787965624</v>
      </c>
      <c r="H82" s="190">
        <v>104700</v>
      </c>
      <c r="I82" s="190">
        <v>439430989.86000001</v>
      </c>
      <c r="J82" s="215">
        <v>31.022222222222222</v>
      </c>
    </row>
    <row r="83" spans="2:10">
      <c r="B83" s="161">
        <v>45454</v>
      </c>
      <c r="C83" s="195">
        <v>45455</v>
      </c>
      <c r="D83" s="161">
        <v>58668</v>
      </c>
      <c r="E83" s="125">
        <v>150000</v>
      </c>
      <c r="F83" s="126">
        <v>6.32</v>
      </c>
      <c r="G83" s="126">
        <v>6.32</v>
      </c>
      <c r="H83" s="125">
        <v>83100</v>
      </c>
      <c r="I83" s="125">
        <v>348949013.30000001</v>
      </c>
      <c r="J83" s="126">
        <v>55.400000000000006</v>
      </c>
    </row>
    <row r="84" spans="2:10">
      <c r="B84" s="161">
        <v>45454</v>
      </c>
      <c r="C84" s="195">
        <v>45456</v>
      </c>
      <c r="D84" s="161">
        <v>58668</v>
      </c>
      <c r="E84" s="125">
        <v>37500</v>
      </c>
      <c r="F84" s="126">
        <v>6.32</v>
      </c>
      <c r="G84" s="126">
        <v>6.32</v>
      </c>
      <c r="H84" s="125">
        <v>0</v>
      </c>
      <c r="I84" s="125">
        <v>0</v>
      </c>
      <c r="J84" s="126">
        <v>0</v>
      </c>
    </row>
    <row r="85" spans="2:10">
      <c r="B85" s="161">
        <v>45468</v>
      </c>
      <c r="C85" s="195">
        <v>45469</v>
      </c>
      <c r="D85" s="162">
        <v>58668</v>
      </c>
      <c r="E85" s="125">
        <v>150000</v>
      </c>
      <c r="F85" s="126">
        <v>6.3680000000000003</v>
      </c>
      <c r="G85" s="126">
        <v>6.3680000000000003</v>
      </c>
      <c r="H85" s="125">
        <v>21600</v>
      </c>
      <c r="I85" s="125">
        <v>90481976.560000002</v>
      </c>
      <c r="J85" s="126">
        <v>14.399999999999999</v>
      </c>
    </row>
    <row r="86" spans="2:10">
      <c r="B86" s="161" t="s">
        <v>30</v>
      </c>
      <c r="C86" s="163" t="s">
        <v>30</v>
      </c>
      <c r="D86" s="161" t="s">
        <v>30</v>
      </c>
      <c r="E86" s="125" t="s">
        <v>30</v>
      </c>
      <c r="F86" s="126" t="s">
        <v>30</v>
      </c>
      <c r="G86" s="126" t="s">
        <v>30</v>
      </c>
      <c r="H86" s="125" t="s">
        <v>30</v>
      </c>
      <c r="I86" s="125" t="s">
        <v>30</v>
      </c>
      <c r="J86" s="126" t="s">
        <v>30</v>
      </c>
    </row>
    <row r="87" spans="2:10">
      <c r="B87" s="193" t="s">
        <v>30</v>
      </c>
      <c r="C87" s="194" t="s">
        <v>30</v>
      </c>
      <c r="D87" s="193">
        <v>47253</v>
      </c>
      <c r="E87" s="190">
        <v>1000000</v>
      </c>
      <c r="F87" s="191">
        <v>6.3338999999999999</v>
      </c>
      <c r="G87" s="191">
        <v>6.3338999999999999</v>
      </c>
      <c r="H87" s="190">
        <v>800000</v>
      </c>
      <c r="I87" s="190">
        <v>3413164437.8699999</v>
      </c>
      <c r="J87" s="215">
        <v>80</v>
      </c>
    </row>
    <row r="88" spans="2:10">
      <c r="B88" s="161">
        <v>45454</v>
      </c>
      <c r="C88" s="195">
        <v>45455</v>
      </c>
      <c r="D88" s="161">
        <v>47253</v>
      </c>
      <c r="E88" s="125">
        <v>375000</v>
      </c>
      <c r="F88" s="126">
        <v>6.3438999999999997</v>
      </c>
      <c r="G88" s="126">
        <v>6.3438999999999997</v>
      </c>
      <c r="H88" s="125">
        <v>300000</v>
      </c>
      <c r="I88" s="125">
        <v>1276123101.8800001</v>
      </c>
      <c r="J88" s="126">
        <v>80</v>
      </c>
    </row>
    <row r="89" spans="2:10">
      <c r="B89" s="161">
        <v>45468</v>
      </c>
      <c r="C89" s="195">
        <v>45469</v>
      </c>
      <c r="D89" s="162">
        <v>47253</v>
      </c>
      <c r="E89" s="125">
        <v>625000</v>
      </c>
      <c r="F89" s="126">
        <v>6.3278999999999996</v>
      </c>
      <c r="G89" s="126">
        <v>6.3278999999999996</v>
      </c>
      <c r="H89" s="125">
        <v>500000</v>
      </c>
      <c r="I89" s="125">
        <v>2137041335.99</v>
      </c>
      <c r="J89" s="126">
        <v>80</v>
      </c>
    </row>
    <row r="90" spans="2:10">
      <c r="B90" s="161" t="s">
        <v>30</v>
      </c>
      <c r="C90" s="163" t="s">
        <v>30</v>
      </c>
      <c r="D90" s="161" t="s">
        <v>30</v>
      </c>
      <c r="E90" s="125" t="s">
        <v>30</v>
      </c>
      <c r="F90" s="126" t="s">
        <v>30</v>
      </c>
      <c r="G90" s="126" t="s">
        <v>30</v>
      </c>
      <c r="H90" s="125" t="s">
        <v>30</v>
      </c>
      <c r="I90" s="125" t="s">
        <v>30</v>
      </c>
      <c r="J90" s="126" t="s">
        <v>30</v>
      </c>
    </row>
    <row r="91" spans="2:10">
      <c r="B91" s="187" t="s">
        <v>12</v>
      </c>
      <c r="C91" s="192" t="s">
        <v>30</v>
      </c>
      <c r="D91" s="201" t="s">
        <v>30</v>
      </c>
      <c r="E91" s="188">
        <v>2225000</v>
      </c>
      <c r="F91" s="189" t="s">
        <v>30</v>
      </c>
      <c r="G91" s="189" t="s">
        <v>30</v>
      </c>
      <c r="H91" s="188">
        <v>1954890</v>
      </c>
      <c r="I91" s="188">
        <v>1841552222</v>
      </c>
      <c r="J91" s="189">
        <v>87.860224719101126</v>
      </c>
    </row>
    <row r="92" spans="2:10">
      <c r="B92" s="193" t="s">
        <v>30</v>
      </c>
      <c r="C92" s="194" t="s">
        <v>30</v>
      </c>
      <c r="D92" s="193">
        <v>47849</v>
      </c>
      <c r="E92" s="190">
        <v>900000</v>
      </c>
      <c r="F92" s="191">
        <v>12.151516249137094</v>
      </c>
      <c r="G92" s="191">
        <v>12.155829124029273</v>
      </c>
      <c r="H92" s="190">
        <v>754717</v>
      </c>
      <c r="I92" s="190">
        <v>722292812.71000004</v>
      </c>
      <c r="J92" s="191">
        <v>83.85744444444444</v>
      </c>
    </row>
    <row r="93" spans="2:10">
      <c r="B93" s="161">
        <v>45441</v>
      </c>
      <c r="C93" s="195">
        <v>45446</v>
      </c>
      <c r="D93" s="161">
        <v>47849</v>
      </c>
      <c r="E93" s="125">
        <v>75000</v>
      </c>
      <c r="F93" s="126">
        <v>11.866300000000001</v>
      </c>
      <c r="G93" s="126">
        <v>11.866300000000001</v>
      </c>
      <c r="H93" s="125">
        <v>69220</v>
      </c>
      <c r="I93" s="125">
        <v>66650916.170000002</v>
      </c>
      <c r="J93" s="126">
        <v>92.293333333333337</v>
      </c>
    </row>
    <row r="94" spans="2:10">
      <c r="B94" s="161">
        <v>45449</v>
      </c>
      <c r="C94" s="195">
        <v>45450</v>
      </c>
      <c r="D94" s="161">
        <v>47849</v>
      </c>
      <c r="E94" s="125">
        <v>150000</v>
      </c>
      <c r="F94" s="126">
        <v>11.7623</v>
      </c>
      <c r="G94" s="126">
        <v>11.7698</v>
      </c>
      <c r="H94" s="125">
        <v>60000</v>
      </c>
      <c r="I94" s="125">
        <v>58128861.560000002</v>
      </c>
      <c r="J94" s="126">
        <v>40</v>
      </c>
    </row>
    <row r="95" spans="2:10">
      <c r="B95" s="161">
        <v>45456</v>
      </c>
      <c r="C95" s="195">
        <v>45457</v>
      </c>
      <c r="D95" s="161">
        <v>47849</v>
      </c>
      <c r="E95" s="125">
        <v>150000</v>
      </c>
      <c r="F95" s="126">
        <v>12.298999999999999</v>
      </c>
      <c r="G95" s="126">
        <v>12.298999999999999</v>
      </c>
      <c r="H95" s="125">
        <v>150000</v>
      </c>
      <c r="I95" s="125">
        <v>142427870.55000001</v>
      </c>
      <c r="J95" s="126">
        <v>100</v>
      </c>
    </row>
    <row r="96" spans="2:10">
      <c r="B96" s="161">
        <v>45456</v>
      </c>
      <c r="C96" s="195">
        <v>45460</v>
      </c>
      <c r="D96" s="161">
        <v>47849</v>
      </c>
      <c r="E96" s="125">
        <v>37500</v>
      </c>
      <c r="F96" s="126">
        <v>12.298999999999999</v>
      </c>
      <c r="G96" s="126">
        <v>12.298999999999999</v>
      </c>
      <c r="H96" s="125">
        <v>25497</v>
      </c>
      <c r="I96" s="125">
        <v>24221035.629999999</v>
      </c>
      <c r="J96" s="126">
        <v>67.99199999999999</v>
      </c>
    </row>
    <row r="97" spans="2:10">
      <c r="B97" s="161">
        <v>45463</v>
      </c>
      <c r="C97" s="195">
        <v>45464</v>
      </c>
      <c r="D97" s="161">
        <v>47849</v>
      </c>
      <c r="E97" s="125">
        <v>150000</v>
      </c>
      <c r="F97" s="126">
        <v>12.0503</v>
      </c>
      <c r="G97" s="126">
        <v>12.054</v>
      </c>
      <c r="H97" s="125">
        <v>150000</v>
      </c>
      <c r="I97" s="125">
        <v>144229920.50999999</v>
      </c>
      <c r="J97" s="126">
        <v>100</v>
      </c>
    </row>
    <row r="98" spans="2:10">
      <c r="B98" s="161">
        <v>45463</v>
      </c>
      <c r="C98" s="195">
        <v>45467</v>
      </c>
      <c r="D98" s="161">
        <v>47849</v>
      </c>
      <c r="E98" s="125">
        <v>37500</v>
      </c>
      <c r="F98" s="126">
        <v>12.0503</v>
      </c>
      <c r="G98" s="126">
        <v>12.0503</v>
      </c>
      <c r="H98" s="125">
        <v>0</v>
      </c>
      <c r="I98" s="125">
        <v>0</v>
      </c>
      <c r="J98" s="126">
        <v>0</v>
      </c>
    </row>
    <row r="99" spans="2:10">
      <c r="B99" s="161">
        <v>45470</v>
      </c>
      <c r="C99" s="195">
        <v>45471</v>
      </c>
      <c r="D99" s="162">
        <v>47849</v>
      </c>
      <c r="E99" s="125">
        <v>300000</v>
      </c>
      <c r="F99" s="126">
        <v>12.259499999999999</v>
      </c>
      <c r="G99" s="126">
        <v>12.266999999999999</v>
      </c>
      <c r="H99" s="125">
        <v>300000</v>
      </c>
      <c r="I99" s="125">
        <v>286634208.29000002</v>
      </c>
      <c r="J99" s="126">
        <v>100</v>
      </c>
    </row>
    <row r="100" spans="2:10">
      <c r="B100" s="161" t="s">
        <v>30</v>
      </c>
      <c r="C100" s="163" t="s">
        <v>30</v>
      </c>
      <c r="D100" s="161" t="s">
        <v>30</v>
      </c>
      <c r="E100" s="125" t="s">
        <v>30</v>
      </c>
      <c r="F100" s="126" t="s">
        <v>30</v>
      </c>
      <c r="G100" s="126" t="s">
        <v>30</v>
      </c>
      <c r="H100" s="125" t="s">
        <v>30</v>
      </c>
      <c r="I100" s="125" t="s">
        <v>30</v>
      </c>
      <c r="J100" s="126" t="s">
        <v>30</v>
      </c>
    </row>
    <row r="101" spans="2:10">
      <c r="B101" s="193" t="s">
        <v>30</v>
      </c>
      <c r="C101" s="194" t="s">
        <v>30</v>
      </c>
      <c r="D101" s="193">
        <v>49310</v>
      </c>
      <c r="E101" s="190">
        <v>1325000</v>
      </c>
      <c r="F101" s="191">
        <v>12.06055501181913</v>
      </c>
      <c r="G101" s="191">
        <v>12.065154348748056</v>
      </c>
      <c r="H101" s="190">
        <v>1200173</v>
      </c>
      <c r="I101" s="190">
        <v>1119259409.29</v>
      </c>
      <c r="J101" s="215">
        <v>90.579094339622642</v>
      </c>
    </row>
    <row r="102" spans="2:10">
      <c r="B102" s="161">
        <v>45441</v>
      </c>
      <c r="C102" s="161">
        <v>45446</v>
      </c>
      <c r="D102" s="161">
        <v>49310</v>
      </c>
      <c r="E102" s="125">
        <v>75000</v>
      </c>
      <c r="F102" s="126">
        <v>11.898999999999999</v>
      </c>
      <c r="G102" s="126">
        <v>11.898999999999999</v>
      </c>
      <c r="H102" s="125">
        <v>62676</v>
      </c>
      <c r="I102" s="125">
        <v>58623094.289999999</v>
      </c>
      <c r="J102" s="126">
        <v>83.567999999999998</v>
      </c>
    </row>
    <row r="103" spans="2:10">
      <c r="B103" s="161">
        <v>45449</v>
      </c>
      <c r="C103" s="161">
        <v>45450</v>
      </c>
      <c r="D103" s="161">
        <v>49310</v>
      </c>
      <c r="E103" s="125">
        <v>150000</v>
      </c>
      <c r="F103" s="126">
        <v>11.7789</v>
      </c>
      <c r="G103" s="126">
        <v>11.7789</v>
      </c>
      <c r="H103" s="125">
        <v>150000</v>
      </c>
      <c r="I103" s="125">
        <v>141500400.15000001</v>
      </c>
      <c r="J103" s="126">
        <v>100</v>
      </c>
    </row>
    <row r="104" spans="2:10">
      <c r="B104" s="161">
        <v>45449</v>
      </c>
      <c r="C104" s="161">
        <v>45453</v>
      </c>
      <c r="D104" s="161">
        <v>49310</v>
      </c>
      <c r="E104" s="125">
        <v>37500</v>
      </c>
      <c r="F104" s="126">
        <v>11.7789</v>
      </c>
      <c r="G104" s="126">
        <v>11.7789</v>
      </c>
      <c r="H104" s="125">
        <v>0</v>
      </c>
      <c r="I104" s="125">
        <v>0</v>
      </c>
      <c r="J104" s="126">
        <v>0</v>
      </c>
    </row>
    <row r="105" spans="2:10">
      <c r="B105" s="161">
        <v>45456</v>
      </c>
      <c r="C105" s="161">
        <v>45457</v>
      </c>
      <c r="D105" s="161">
        <v>49310</v>
      </c>
      <c r="E105" s="125">
        <v>150000</v>
      </c>
      <c r="F105" s="126">
        <v>12.2446</v>
      </c>
      <c r="G105" s="126">
        <v>12.254</v>
      </c>
      <c r="H105" s="125">
        <v>150000</v>
      </c>
      <c r="I105" s="125">
        <v>138186758.40000001</v>
      </c>
      <c r="J105" s="126">
        <v>100</v>
      </c>
    </row>
    <row r="106" spans="2:10">
      <c r="B106" s="161">
        <v>45456</v>
      </c>
      <c r="C106" s="161">
        <v>45460</v>
      </c>
      <c r="D106" s="161">
        <v>49310</v>
      </c>
      <c r="E106" s="125">
        <v>37500</v>
      </c>
      <c r="F106" s="126">
        <v>12.2446</v>
      </c>
      <c r="G106" s="126">
        <v>12.2446</v>
      </c>
      <c r="H106" s="125">
        <v>37497</v>
      </c>
      <c r="I106" s="125">
        <v>34559887.100000001</v>
      </c>
      <c r="J106" s="126">
        <v>99.992000000000004</v>
      </c>
    </row>
    <row r="107" spans="2:10">
      <c r="B107" s="161">
        <v>45463</v>
      </c>
      <c r="C107" s="161">
        <v>45464</v>
      </c>
      <c r="D107" s="161">
        <v>49310</v>
      </c>
      <c r="E107" s="125">
        <v>300000</v>
      </c>
      <c r="F107" s="126">
        <v>11.946199999999999</v>
      </c>
      <c r="G107" s="126">
        <v>11.959899999999999</v>
      </c>
      <c r="H107" s="125">
        <v>300000</v>
      </c>
      <c r="I107" s="125">
        <v>281617795.35000002</v>
      </c>
      <c r="J107" s="126">
        <v>100</v>
      </c>
    </row>
    <row r="108" spans="2:10">
      <c r="B108" s="161">
        <v>45463</v>
      </c>
      <c r="C108" s="161">
        <v>45467</v>
      </c>
      <c r="D108" s="161">
        <v>49310</v>
      </c>
      <c r="E108" s="125">
        <v>75000</v>
      </c>
      <c r="F108" s="126">
        <v>11.946199999999999</v>
      </c>
      <c r="G108" s="126">
        <v>11.946199999999999</v>
      </c>
      <c r="H108" s="125">
        <v>0</v>
      </c>
      <c r="I108" s="125">
        <v>0</v>
      </c>
      <c r="J108" s="126">
        <v>0</v>
      </c>
    </row>
    <row r="109" spans="2:10">
      <c r="B109" s="161">
        <v>45470</v>
      </c>
      <c r="C109" s="161">
        <v>45471</v>
      </c>
      <c r="D109" s="162">
        <v>49310</v>
      </c>
      <c r="E109" s="125">
        <v>500000</v>
      </c>
      <c r="F109" s="126">
        <v>12.164899999999999</v>
      </c>
      <c r="G109" s="126">
        <v>12.164899999999999</v>
      </c>
      <c r="H109" s="125">
        <v>500000</v>
      </c>
      <c r="I109" s="125">
        <v>464771474</v>
      </c>
      <c r="J109" s="126">
        <v>100</v>
      </c>
    </row>
    <row r="110" spans="2:10">
      <c r="B110" s="161" t="s">
        <v>30</v>
      </c>
      <c r="C110" s="163" t="s">
        <v>30</v>
      </c>
      <c r="D110" s="161" t="s">
        <v>30</v>
      </c>
      <c r="E110" s="125" t="s">
        <v>30</v>
      </c>
      <c r="F110" s="126" t="s">
        <v>30</v>
      </c>
      <c r="G110" s="126" t="s">
        <v>30</v>
      </c>
      <c r="H110" s="125" t="s">
        <v>30</v>
      </c>
      <c r="I110" s="125" t="s">
        <v>30</v>
      </c>
      <c r="J110" s="126" t="s">
        <v>30</v>
      </c>
    </row>
    <row r="111" spans="2:10">
      <c r="B111" s="145" t="s">
        <v>31</v>
      </c>
      <c r="C111" s="168" t="s">
        <v>30</v>
      </c>
      <c r="D111" s="203" t="s">
        <v>30</v>
      </c>
      <c r="E111" s="142">
        <v>42025000</v>
      </c>
      <c r="F111" s="142"/>
      <c r="G111" s="142"/>
      <c r="H111" s="142">
        <v>34191241</v>
      </c>
      <c r="I111" s="142">
        <v>70412133109.809967</v>
      </c>
      <c r="J111" s="142">
        <v>81.35928851873885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5C06A-965C-4422-ABAD-4A589D4D6705}">
  <dimension ref="B1:J126"/>
  <sheetViews>
    <sheetView zoomScale="85" zoomScaleNormal="85" workbookViewId="0"/>
  </sheetViews>
  <sheetFormatPr defaultColWidth="9.140625" defaultRowHeight="15"/>
  <cols>
    <col min="1" max="1" width="9.140625" style="82"/>
    <col min="2" max="2" width="15.7109375" style="83" customWidth="1"/>
    <col min="3" max="4" width="19.7109375" style="83" bestFit="1" customWidth="1"/>
    <col min="5" max="5" width="14" style="82" bestFit="1" customWidth="1"/>
    <col min="6" max="6" width="12.28515625" style="82" bestFit="1" customWidth="1"/>
    <col min="7" max="7" width="14" style="82" bestFit="1" customWidth="1"/>
    <col min="8" max="8" width="13.85546875" style="82" bestFit="1" customWidth="1"/>
    <col min="9" max="9" width="17.85546875" style="82" bestFit="1" customWidth="1"/>
    <col min="10" max="10" width="18" style="82" bestFit="1" customWidth="1"/>
    <col min="11" max="16384" width="9.140625" style="82"/>
  </cols>
  <sheetData>
    <row r="1" spans="2:10">
      <c r="B1" s="81" t="s">
        <v>68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87" t="s">
        <v>9</v>
      </c>
      <c r="C5" s="192" t="s">
        <v>30</v>
      </c>
      <c r="D5" s="201" t="s">
        <v>30</v>
      </c>
      <c r="E5" s="188">
        <v>7500000</v>
      </c>
      <c r="F5" s="189" t="s">
        <v>30</v>
      </c>
      <c r="G5" s="206" t="s">
        <v>30</v>
      </c>
      <c r="H5" s="188">
        <v>6381463</v>
      </c>
      <c r="I5" s="188">
        <v>95439250032.930008</v>
      </c>
      <c r="J5" s="189">
        <v>85.086173333333335</v>
      </c>
    </row>
    <row r="6" spans="2:10">
      <c r="B6" s="193" t="s">
        <v>30</v>
      </c>
      <c r="C6" s="194" t="s">
        <v>30</v>
      </c>
      <c r="D6" s="193">
        <v>46631</v>
      </c>
      <c r="E6" s="190">
        <v>1875000</v>
      </c>
      <c r="F6" s="191">
        <v>0.11006491367395455</v>
      </c>
      <c r="G6" s="191">
        <v>0.11006491367395455</v>
      </c>
      <c r="H6" s="190">
        <v>1537485</v>
      </c>
      <c r="I6" s="190">
        <v>23121917205.910004</v>
      </c>
      <c r="J6" s="191">
        <v>81.999200000000002</v>
      </c>
    </row>
    <row r="7" spans="2:10">
      <c r="B7" s="161">
        <v>45475</v>
      </c>
      <c r="C7" s="195">
        <v>45476</v>
      </c>
      <c r="D7" s="161">
        <v>46631</v>
      </c>
      <c r="E7" s="125">
        <v>375000</v>
      </c>
      <c r="F7" s="126">
        <v>0.11599999999999999</v>
      </c>
      <c r="G7" s="126">
        <v>0.11599999999999999</v>
      </c>
      <c r="H7" s="125">
        <v>325042</v>
      </c>
      <c r="I7" s="125">
        <v>4868288577.9300003</v>
      </c>
      <c r="J7" s="126">
        <v>86.677866666666674</v>
      </c>
    </row>
    <row r="8" spans="2:10">
      <c r="B8" s="161">
        <v>45482</v>
      </c>
      <c r="C8" s="195">
        <v>45483</v>
      </c>
      <c r="D8" s="161">
        <v>46631</v>
      </c>
      <c r="E8" s="125">
        <v>375000</v>
      </c>
      <c r="F8" s="126">
        <v>0.11260000000000002</v>
      </c>
      <c r="G8" s="126">
        <v>0.11260000000000002</v>
      </c>
      <c r="H8" s="125">
        <v>308443</v>
      </c>
      <c r="I8" s="125">
        <v>4629355647.0199995</v>
      </c>
      <c r="J8" s="126">
        <v>82.251466666666659</v>
      </c>
    </row>
    <row r="9" spans="2:10">
      <c r="B9" s="161">
        <v>45489</v>
      </c>
      <c r="C9" s="195">
        <v>45490</v>
      </c>
      <c r="D9" s="161">
        <v>46631</v>
      </c>
      <c r="E9" s="125">
        <v>375000</v>
      </c>
      <c r="F9" s="126">
        <v>0.1079</v>
      </c>
      <c r="G9" s="126">
        <v>0.1079</v>
      </c>
      <c r="H9" s="125">
        <v>300000</v>
      </c>
      <c r="I9" s="125">
        <v>4512244930.1999998</v>
      </c>
      <c r="J9" s="126">
        <v>80</v>
      </c>
    </row>
    <row r="10" spans="2:10">
      <c r="B10" s="161">
        <v>45496</v>
      </c>
      <c r="C10" s="195">
        <v>45497</v>
      </c>
      <c r="D10" s="161">
        <v>46631</v>
      </c>
      <c r="E10" s="125">
        <v>375000</v>
      </c>
      <c r="F10" s="126">
        <v>0.10689999999999998</v>
      </c>
      <c r="G10" s="126">
        <v>0.10689999999999998</v>
      </c>
      <c r="H10" s="125">
        <v>304000</v>
      </c>
      <c r="I10" s="125">
        <v>4581632207.6900005</v>
      </c>
      <c r="J10" s="126">
        <v>81.066666666666663</v>
      </c>
    </row>
    <row r="11" spans="2:10">
      <c r="B11" s="161">
        <v>45503</v>
      </c>
      <c r="C11" s="195">
        <v>45504</v>
      </c>
      <c r="D11" s="162">
        <v>46631</v>
      </c>
      <c r="E11" s="125">
        <v>375000</v>
      </c>
      <c r="F11" s="126">
        <v>0.10639999999999999</v>
      </c>
      <c r="G11" s="126">
        <v>0.10639999999999999</v>
      </c>
      <c r="H11" s="125">
        <v>300000</v>
      </c>
      <c r="I11" s="125">
        <v>4530395843.0699997</v>
      </c>
      <c r="J11" s="126">
        <v>80</v>
      </c>
    </row>
    <row r="12" spans="2:10">
      <c r="B12" s="161" t="s">
        <v>30</v>
      </c>
      <c r="C12" s="163" t="s">
        <v>30</v>
      </c>
      <c r="D12" s="161" t="s">
        <v>30</v>
      </c>
      <c r="E12" s="125" t="s">
        <v>30</v>
      </c>
      <c r="F12" s="126" t="s">
        <v>30</v>
      </c>
      <c r="G12" s="126" t="s">
        <v>30</v>
      </c>
      <c r="H12" s="125" t="s">
        <v>30</v>
      </c>
      <c r="I12" s="125" t="s">
        <v>30</v>
      </c>
      <c r="J12" s="126" t="s">
        <v>30</v>
      </c>
    </row>
    <row r="13" spans="2:10">
      <c r="B13" s="193" t="s">
        <v>30</v>
      </c>
      <c r="C13" s="194" t="s">
        <v>30</v>
      </c>
      <c r="D13" s="193">
        <v>47727</v>
      </c>
      <c r="E13" s="190">
        <v>5625000</v>
      </c>
      <c r="F13" s="191">
        <v>0.17684909559870007</v>
      </c>
      <c r="G13" s="191">
        <v>0.17684909559870007</v>
      </c>
      <c r="H13" s="190">
        <v>4843978</v>
      </c>
      <c r="I13" s="190">
        <v>72317332827.020004</v>
      </c>
      <c r="J13" s="191">
        <v>86.115164444444446</v>
      </c>
    </row>
    <row r="14" spans="2:10">
      <c r="B14" s="161">
        <v>45475</v>
      </c>
      <c r="C14" s="195">
        <v>45476</v>
      </c>
      <c r="D14" s="161">
        <v>47727</v>
      </c>
      <c r="E14" s="125">
        <v>937500</v>
      </c>
      <c r="F14" s="126">
        <v>0.18509999999999999</v>
      </c>
      <c r="G14" s="126">
        <v>0.18509999999999999</v>
      </c>
      <c r="H14" s="125">
        <v>851514</v>
      </c>
      <c r="I14" s="125">
        <v>12655991234.540001</v>
      </c>
      <c r="J14" s="126">
        <v>90.828159999999997</v>
      </c>
    </row>
    <row r="15" spans="2:10">
      <c r="B15" s="161">
        <v>45482</v>
      </c>
      <c r="C15" s="195">
        <v>45483</v>
      </c>
      <c r="D15" s="161">
        <v>47727</v>
      </c>
      <c r="E15" s="125">
        <v>1250000</v>
      </c>
      <c r="F15" s="126">
        <v>0.18120000000000003</v>
      </c>
      <c r="G15" s="126">
        <v>0.18120000000000003</v>
      </c>
      <c r="H15" s="125">
        <v>1063992</v>
      </c>
      <c r="I15" s="125">
        <v>15849454654.24</v>
      </c>
      <c r="J15" s="126">
        <v>85.11936</v>
      </c>
    </row>
    <row r="16" spans="2:10">
      <c r="B16" s="161">
        <v>45489</v>
      </c>
      <c r="C16" s="195">
        <v>45490</v>
      </c>
      <c r="D16" s="161">
        <v>47727</v>
      </c>
      <c r="E16" s="125">
        <v>1250000</v>
      </c>
      <c r="F16" s="126">
        <v>0.17480000000000001</v>
      </c>
      <c r="G16" s="126">
        <v>0.17480000000000001</v>
      </c>
      <c r="H16" s="125">
        <v>1092217</v>
      </c>
      <c r="I16" s="125">
        <v>16308794311.74</v>
      </c>
      <c r="J16" s="126">
        <v>87.37736000000001</v>
      </c>
    </row>
    <row r="17" spans="2:10">
      <c r="B17" s="161">
        <v>45496</v>
      </c>
      <c r="C17" s="195">
        <v>45497</v>
      </c>
      <c r="D17" s="161">
        <v>47727</v>
      </c>
      <c r="E17" s="125">
        <v>1250000</v>
      </c>
      <c r="F17" s="126">
        <v>0.17230000000000001</v>
      </c>
      <c r="G17" s="126">
        <v>0.17230000000000001</v>
      </c>
      <c r="H17" s="125">
        <v>1018000</v>
      </c>
      <c r="I17" s="125">
        <v>15233316555.23</v>
      </c>
      <c r="J17" s="126">
        <v>81.44</v>
      </c>
    </row>
    <row r="18" spans="2:10">
      <c r="B18" s="161">
        <v>45503</v>
      </c>
      <c r="C18" s="195">
        <v>45504</v>
      </c>
      <c r="D18" s="162">
        <v>47727</v>
      </c>
      <c r="E18" s="125">
        <v>937500</v>
      </c>
      <c r="F18" s="126">
        <v>0.17100000000000001</v>
      </c>
      <c r="G18" s="126">
        <v>0.17100000000000001</v>
      </c>
      <c r="H18" s="125">
        <v>818255</v>
      </c>
      <c r="I18" s="125">
        <v>12269776071.269999</v>
      </c>
      <c r="J18" s="126">
        <v>87.280533333333338</v>
      </c>
    </row>
    <row r="19" spans="2:10">
      <c r="B19" s="161" t="s">
        <v>30</v>
      </c>
      <c r="C19" s="163" t="s">
        <v>30</v>
      </c>
      <c r="D19" s="161" t="s">
        <v>30</v>
      </c>
      <c r="E19" s="125" t="s">
        <v>30</v>
      </c>
      <c r="F19" s="126" t="s">
        <v>30</v>
      </c>
      <c r="G19" s="126" t="s">
        <v>30</v>
      </c>
      <c r="H19" s="125" t="s">
        <v>30</v>
      </c>
      <c r="I19" s="125" t="s">
        <v>30</v>
      </c>
      <c r="J19" s="126" t="s">
        <v>30</v>
      </c>
    </row>
    <row r="20" spans="2:10">
      <c r="B20" s="187" t="s">
        <v>10</v>
      </c>
      <c r="C20" s="192" t="s">
        <v>30</v>
      </c>
      <c r="D20" s="201" t="s">
        <v>30</v>
      </c>
      <c r="E20" s="188">
        <v>31750000</v>
      </c>
      <c r="F20" s="189" t="s">
        <v>30</v>
      </c>
      <c r="G20" s="189" t="s">
        <v>30</v>
      </c>
      <c r="H20" s="188">
        <v>22811444</v>
      </c>
      <c r="I20" s="188">
        <v>15303150716.200001</v>
      </c>
      <c r="J20" s="189">
        <v>71.847067716535435</v>
      </c>
    </row>
    <row r="21" spans="2:10">
      <c r="B21" s="193" t="s">
        <v>30</v>
      </c>
      <c r="C21" s="194" t="s">
        <v>30</v>
      </c>
      <c r="D21" s="193">
        <v>45748</v>
      </c>
      <c r="E21" s="190">
        <v>2250000</v>
      </c>
      <c r="F21" s="191">
        <v>10.942715384615385</v>
      </c>
      <c r="G21" s="191">
        <v>10.951707692307693</v>
      </c>
      <c r="H21" s="190">
        <v>1300000</v>
      </c>
      <c r="I21" s="190">
        <v>1210424497.1999998</v>
      </c>
      <c r="J21" s="215">
        <v>57.777777777777771</v>
      </c>
    </row>
    <row r="22" spans="2:10">
      <c r="B22" s="161">
        <v>45484</v>
      </c>
      <c r="C22" s="195">
        <v>45485</v>
      </c>
      <c r="D22" s="161">
        <v>45748</v>
      </c>
      <c r="E22" s="125">
        <v>1000000</v>
      </c>
      <c r="F22" s="126">
        <v>10.671099999999999</v>
      </c>
      <c r="G22" s="126">
        <v>10.6774</v>
      </c>
      <c r="H22" s="125">
        <v>300000</v>
      </c>
      <c r="I22" s="125">
        <v>278928798.39999998</v>
      </c>
      <c r="J22" s="126">
        <v>30</v>
      </c>
    </row>
    <row r="23" spans="2:10">
      <c r="B23" s="161">
        <v>45498</v>
      </c>
      <c r="C23" s="195">
        <v>45499</v>
      </c>
      <c r="D23" s="161">
        <v>45748</v>
      </c>
      <c r="E23" s="125">
        <v>1000000</v>
      </c>
      <c r="F23" s="126">
        <v>11.0242</v>
      </c>
      <c r="G23" s="126">
        <v>11.034000000000001</v>
      </c>
      <c r="H23" s="125">
        <v>1000000</v>
      </c>
      <c r="I23" s="125">
        <v>931495698.79999995</v>
      </c>
      <c r="J23" s="126">
        <v>100</v>
      </c>
    </row>
    <row r="24" spans="2:10">
      <c r="B24" s="161">
        <v>45498</v>
      </c>
      <c r="C24" s="195">
        <v>45502</v>
      </c>
      <c r="D24" s="162">
        <v>45748</v>
      </c>
      <c r="E24" s="125">
        <v>250000</v>
      </c>
      <c r="F24" s="126">
        <v>11.0242</v>
      </c>
      <c r="G24" s="126">
        <v>11.0242</v>
      </c>
      <c r="H24" s="125">
        <v>0</v>
      </c>
      <c r="I24" s="125">
        <v>0</v>
      </c>
      <c r="J24" s="126">
        <v>0</v>
      </c>
    </row>
    <row r="25" spans="2:10">
      <c r="B25" s="161" t="s">
        <v>30</v>
      </c>
      <c r="C25" s="163" t="s">
        <v>30</v>
      </c>
      <c r="D25" s="161" t="s">
        <v>30</v>
      </c>
      <c r="E25" s="125" t="s">
        <v>30</v>
      </c>
      <c r="F25" s="126" t="s">
        <v>30</v>
      </c>
      <c r="G25" s="126" t="s">
        <v>30</v>
      </c>
      <c r="H25" s="125" t="s">
        <v>30</v>
      </c>
      <c r="I25" s="125" t="s">
        <v>30</v>
      </c>
      <c r="J25" s="126" t="s">
        <v>30</v>
      </c>
    </row>
    <row r="26" spans="2:10">
      <c r="B26" s="193" t="s">
        <v>30</v>
      </c>
      <c r="C26" s="194" t="s">
        <v>30</v>
      </c>
      <c r="D26" s="193">
        <v>45931</v>
      </c>
      <c r="E26" s="190">
        <v>2500000</v>
      </c>
      <c r="F26" s="191">
        <v>11.183635941718766</v>
      </c>
      <c r="G26" s="191">
        <v>11.194097517734679</v>
      </c>
      <c r="H26" s="190">
        <v>1949993</v>
      </c>
      <c r="I26" s="190">
        <v>1712650818.6700001</v>
      </c>
      <c r="J26" s="215">
        <v>77.999719999999996</v>
      </c>
    </row>
    <row r="27" spans="2:10">
      <c r="B27" s="161">
        <v>45477</v>
      </c>
      <c r="C27" s="195">
        <v>45478</v>
      </c>
      <c r="D27" s="161">
        <v>45931</v>
      </c>
      <c r="E27" s="125">
        <v>1000000</v>
      </c>
      <c r="F27" s="126">
        <v>11.1713</v>
      </c>
      <c r="G27" s="126">
        <v>11.185</v>
      </c>
      <c r="H27" s="125">
        <v>850000</v>
      </c>
      <c r="I27" s="125">
        <v>745234430.36000001</v>
      </c>
      <c r="J27" s="126">
        <v>85</v>
      </c>
    </row>
    <row r="28" spans="2:10">
      <c r="B28" s="161">
        <v>45477</v>
      </c>
      <c r="C28" s="195">
        <v>45481</v>
      </c>
      <c r="D28" s="161">
        <v>45931</v>
      </c>
      <c r="E28" s="125">
        <v>250000</v>
      </c>
      <c r="F28" s="126">
        <v>11.1713</v>
      </c>
      <c r="G28" s="126">
        <v>11.1713</v>
      </c>
      <c r="H28" s="125">
        <v>249993</v>
      </c>
      <c r="I28" s="125">
        <v>219272679.81999999</v>
      </c>
      <c r="J28" s="126">
        <v>99.997199999999992</v>
      </c>
    </row>
    <row r="29" spans="2:10">
      <c r="B29" s="161">
        <v>45491</v>
      </c>
      <c r="C29" s="195">
        <v>45492</v>
      </c>
      <c r="D29" s="161">
        <v>45931</v>
      </c>
      <c r="E29" s="125">
        <v>1000000</v>
      </c>
      <c r="F29" s="126">
        <v>11.1996</v>
      </c>
      <c r="G29" s="126">
        <v>11.209899999999999</v>
      </c>
      <c r="H29" s="125">
        <v>850000</v>
      </c>
      <c r="I29" s="125">
        <v>748143708.49000001</v>
      </c>
      <c r="J29" s="126">
        <v>85</v>
      </c>
    </row>
    <row r="30" spans="2:10">
      <c r="B30" s="161">
        <v>45491</v>
      </c>
      <c r="C30" s="195">
        <v>45495</v>
      </c>
      <c r="D30" s="162">
        <v>45931</v>
      </c>
      <c r="E30" s="125">
        <v>250000</v>
      </c>
      <c r="F30" s="126">
        <v>11.1996</v>
      </c>
      <c r="G30" s="126">
        <v>11.1996</v>
      </c>
      <c r="H30" s="125">
        <v>0</v>
      </c>
      <c r="I30" s="125">
        <v>0</v>
      </c>
      <c r="J30" s="126">
        <v>0</v>
      </c>
    </row>
    <row r="31" spans="2:10">
      <c r="B31" s="161" t="s">
        <v>30</v>
      </c>
      <c r="C31" s="163" t="s">
        <v>30</v>
      </c>
      <c r="D31" s="161" t="s">
        <v>30</v>
      </c>
      <c r="E31" s="125" t="s">
        <v>30</v>
      </c>
      <c r="F31" s="126" t="s">
        <v>30</v>
      </c>
      <c r="G31" s="126" t="s">
        <v>30</v>
      </c>
      <c r="H31" s="125" t="s">
        <v>30</v>
      </c>
      <c r="I31" s="125" t="s">
        <v>30</v>
      </c>
      <c r="J31" s="126" t="s">
        <v>30</v>
      </c>
    </row>
    <row r="32" spans="2:10">
      <c r="B32" s="193" t="s">
        <v>30</v>
      </c>
      <c r="C32" s="194" t="s">
        <v>30</v>
      </c>
      <c r="D32" s="193">
        <v>46753</v>
      </c>
      <c r="E32" s="190">
        <v>1000000</v>
      </c>
      <c r="F32" s="215" t="s">
        <v>39</v>
      </c>
      <c r="G32" s="215" t="s">
        <v>39</v>
      </c>
      <c r="H32" s="190">
        <v>0</v>
      </c>
      <c r="I32" s="190">
        <v>0</v>
      </c>
      <c r="J32" s="215">
        <v>0</v>
      </c>
    </row>
    <row r="33" spans="2:10">
      <c r="B33" s="161">
        <v>45470</v>
      </c>
      <c r="C33" s="195">
        <v>45474</v>
      </c>
      <c r="D33" s="162">
        <v>46753</v>
      </c>
      <c r="E33" s="125">
        <v>1000000</v>
      </c>
      <c r="F33" s="126">
        <v>12.030099999999999</v>
      </c>
      <c r="G33" s="126">
        <v>12.030099999999999</v>
      </c>
      <c r="H33" s="125">
        <v>0</v>
      </c>
      <c r="I33" s="125">
        <v>0</v>
      </c>
      <c r="J33" s="126">
        <v>0</v>
      </c>
    </row>
    <row r="34" spans="2:10">
      <c r="B34" s="161" t="s">
        <v>30</v>
      </c>
      <c r="C34" s="163" t="s">
        <v>30</v>
      </c>
      <c r="D34" s="161" t="s">
        <v>30</v>
      </c>
      <c r="E34" s="125" t="s">
        <v>30</v>
      </c>
      <c r="F34" s="126" t="s">
        <v>30</v>
      </c>
      <c r="G34" s="126" t="s">
        <v>30</v>
      </c>
      <c r="H34" s="125" t="s">
        <v>30</v>
      </c>
      <c r="I34" s="125" t="s">
        <v>30</v>
      </c>
      <c r="J34" s="126" t="s">
        <v>30</v>
      </c>
    </row>
    <row r="35" spans="2:10">
      <c r="B35" s="193" t="s">
        <v>30</v>
      </c>
      <c r="C35" s="194" t="s">
        <v>30</v>
      </c>
      <c r="D35" s="193">
        <v>47484</v>
      </c>
      <c r="E35" s="190">
        <v>12500000</v>
      </c>
      <c r="F35" s="191">
        <v>12.065306870411867</v>
      </c>
      <c r="G35" s="191">
        <v>12.070453651660307</v>
      </c>
      <c r="H35" s="190">
        <v>10256896</v>
      </c>
      <c r="I35" s="190">
        <v>5529624198.750001</v>
      </c>
      <c r="J35" s="191">
        <v>82.055167999999995</v>
      </c>
    </row>
    <row r="36" spans="2:10">
      <c r="B36" s="161">
        <v>45470</v>
      </c>
      <c r="C36" s="195">
        <v>45474</v>
      </c>
      <c r="D36" s="161">
        <v>47484</v>
      </c>
      <c r="E36" s="125">
        <v>625000</v>
      </c>
      <c r="F36" s="126">
        <v>12.345499999999999</v>
      </c>
      <c r="G36" s="126">
        <v>12.345499999999999</v>
      </c>
      <c r="H36" s="125">
        <v>0</v>
      </c>
      <c r="I36" s="125">
        <v>0</v>
      </c>
      <c r="J36" s="126">
        <v>0</v>
      </c>
    </row>
    <row r="37" spans="2:10">
      <c r="B37" s="161">
        <v>45477</v>
      </c>
      <c r="C37" s="195">
        <v>45478</v>
      </c>
      <c r="D37" s="161">
        <v>47484</v>
      </c>
      <c r="E37" s="125">
        <v>1000000</v>
      </c>
      <c r="F37" s="126">
        <v>12.2217</v>
      </c>
      <c r="G37" s="126">
        <v>12.227</v>
      </c>
      <c r="H37" s="125">
        <v>1000000</v>
      </c>
      <c r="I37" s="125">
        <v>533287359.79000002</v>
      </c>
      <c r="J37" s="126">
        <v>100</v>
      </c>
    </row>
    <row r="38" spans="2:10">
      <c r="B38" s="161">
        <v>45477</v>
      </c>
      <c r="C38" s="195">
        <v>45481</v>
      </c>
      <c r="D38" s="161">
        <v>47484</v>
      </c>
      <c r="E38" s="125">
        <v>250000</v>
      </c>
      <c r="F38" s="126">
        <v>12.2217</v>
      </c>
      <c r="G38" s="126">
        <v>12.2217</v>
      </c>
      <c r="H38" s="125">
        <v>249991</v>
      </c>
      <c r="I38" s="125">
        <v>133378265.11</v>
      </c>
      <c r="J38" s="126">
        <v>99.996399999999994</v>
      </c>
    </row>
    <row r="39" spans="2:10">
      <c r="B39" s="161">
        <v>45484</v>
      </c>
      <c r="C39" s="195">
        <v>45485</v>
      </c>
      <c r="D39" s="161">
        <v>47484</v>
      </c>
      <c r="E39" s="125">
        <v>4000000</v>
      </c>
      <c r="F39" s="126">
        <v>11.8805</v>
      </c>
      <c r="G39" s="126">
        <v>11.8849</v>
      </c>
      <c r="H39" s="125">
        <v>4000000</v>
      </c>
      <c r="I39" s="125">
        <v>2173691715.3400002</v>
      </c>
      <c r="J39" s="126">
        <v>100</v>
      </c>
    </row>
    <row r="40" spans="2:10">
      <c r="B40" s="161">
        <v>45484</v>
      </c>
      <c r="C40" s="195">
        <v>45488</v>
      </c>
      <c r="D40" s="161">
        <v>47484</v>
      </c>
      <c r="E40" s="125">
        <v>1000000</v>
      </c>
      <c r="F40" s="126">
        <v>11.8805</v>
      </c>
      <c r="G40" s="126">
        <v>11.8805</v>
      </c>
      <c r="H40" s="125">
        <v>574964</v>
      </c>
      <c r="I40" s="125">
        <v>312589162.75</v>
      </c>
      <c r="J40" s="126">
        <v>57.496400000000001</v>
      </c>
    </row>
    <row r="41" spans="2:10">
      <c r="B41" s="161">
        <v>45491</v>
      </c>
      <c r="C41" s="195">
        <v>45492</v>
      </c>
      <c r="D41" s="161">
        <v>47484</v>
      </c>
      <c r="E41" s="125">
        <v>3500000</v>
      </c>
      <c r="F41" s="126">
        <v>12.1717</v>
      </c>
      <c r="G41" s="126">
        <v>12.178900000000001</v>
      </c>
      <c r="H41" s="125">
        <v>3500000</v>
      </c>
      <c r="I41" s="125">
        <v>1879594781.1199999</v>
      </c>
      <c r="J41" s="126">
        <v>100</v>
      </c>
    </row>
    <row r="42" spans="2:10">
      <c r="B42" s="161">
        <v>45491</v>
      </c>
      <c r="C42" s="195">
        <v>45495</v>
      </c>
      <c r="D42" s="161">
        <v>47484</v>
      </c>
      <c r="E42" s="125">
        <v>875000</v>
      </c>
      <c r="F42" s="126">
        <v>12.1717</v>
      </c>
      <c r="G42" s="126">
        <v>12.1717</v>
      </c>
      <c r="H42" s="125">
        <v>0</v>
      </c>
      <c r="I42" s="125">
        <v>0</v>
      </c>
      <c r="J42" s="126">
        <v>0</v>
      </c>
    </row>
    <row r="43" spans="2:10">
      <c r="B43" s="161">
        <v>45498</v>
      </c>
      <c r="C43" s="195">
        <v>45499</v>
      </c>
      <c r="D43" s="161">
        <v>47484</v>
      </c>
      <c r="E43" s="125">
        <v>1000000</v>
      </c>
      <c r="F43" s="126">
        <v>12.363200000000001</v>
      </c>
      <c r="G43" s="126">
        <v>12.369899999999999</v>
      </c>
      <c r="H43" s="125">
        <v>700000</v>
      </c>
      <c r="I43" s="125">
        <v>373325884.22000003</v>
      </c>
      <c r="J43" s="126">
        <v>70</v>
      </c>
    </row>
    <row r="44" spans="2:10">
      <c r="B44" s="161">
        <v>45498</v>
      </c>
      <c r="C44" s="195">
        <v>45502</v>
      </c>
      <c r="D44" s="162">
        <v>47484</v>
      </c>
      <c r="E44" s="125">
        <v>250000</v>
      </c>
      <c r="F44" s="126">
        <v>12.363200000000001</v>
      </c>
      <c r="G44" s="126">
        <v>12.363200000000001</v>
      </c>
      <c r="H44" s="125">
        <v>231941</v>
      </c>
      <c r="I44" s="125">
        <v>123757030.42</v>
      </c>
      <c r="J44" s="126">
        <v>92.77640000000001</v>
      </c>
    </row>
    <row r="45" spans="2:10">
      <c r="B45" s="161" t="s">
        <v>30</v>
      </c>
      <c r="C45" s="163" t="s">
        <v>30</v>
      </c>
      <c r="D45" s="161" t="s">
        <v>30</v>
      </c>
      <c r="E45" s="125" t="s">
        <v>30</v>
      </c>
      <c r="F45" s="126" t="s">
        <v>30</v>
      </c>
      <c r="G45" s="126" t="s">
        <v>30</v>
      </c>
      <c r="H45" s="125" t="s">
        <v>30</v>
      </c>
      <c r="I45" s="125" t="s">
        <v>30</v>
      </c>
      <c r="J45" s="126" t="s">
        <v>30</v>
      </c>
    </row>
    <row r="46" spans="2:10">
      <c r="B46" s="193" t="s">
        <v>30</v>
      </c>
      <c r="C46" s="194" t="s">
        <v>30</v>
      </c>
      <c r="D46" s="193">
        <v>46113</v>
      </c>
      <c r="E46" s="190">
        <v>625000</v>
      </c>
      <c r="F46" s="215" t="s">
        <v>39</v>
      </c>
      <c r="G46" s="215" t="s">
        <v>39</v>
      </c>
      <c r="H46" s="190">
        <v>0</v>
      </c>
      <c r="I46" s="190">
        <v>0</v>
      </c>
      <c r="J46" s="215">
        <v>0</v>
      </c>
    </row>
    <row r="47" spans="2:10">
      <c r="B47" s="161">
        <v>45470</v>
      </c>
      <c r="C47" s="195">
        <v>45474</v>
      </c>
      <c r="D47" s="162">
        <v>46113</v>
      </c>
      <c r="E47" s="125">
        <v>625000</v>
      </c>
      <c r="F47" s="126">
        <v>11.4473</v>
      </c>
      <c r="G47" s="126">
        <v>11.4473</v>
      </c>
      <c r="H47" s="125">
        <v>0</v>
      </c>
      <c r="I47" s="125">
        <v>0</v>
      </c>
      <c r="J47" s="126">
        <v>0</v>
      </c>
    </row>
    <row r="48" spans="2:10">
      <c r="B48" s="161" t="s">
        <v>30</v>
      </c>
      <c r="C48" s="163" t="s">
        <v>30</v>
      </c>
      <c r="D48" s="161" t="s">
        <v>30</v>
      </c>
      <c r="E48" s="125" t="s">
        <v>30</v>
      </c>
      <c r="F48" s="126" t="s">
        <v>30</v>
      </c>
      <c r="G48" s="126" t="s">
        <v>30</v>
      </c>
      <c r="H48" s="125" t="s">
        <v>30</v>
      </c>
      <c r="I48" s="125" t="s">
        <v>30</v>
      </c>
      <c r="J48" s="126" t="s">
        <v>30</v>
      </c>
    </row>
    <row r="49" spans="2:10">
      <c r="B49" s="193" t="s">
        <v>30</v>
      </c>
      <c r="C49" s="194" t="s">
        <v>30</v>
      </c>
      <c r="D49" s="193">
        <v>46935</v>
      </c>
      <c r="E49" s="190">
        <v>4750000</v>
      </c>
      <c r="F49" s="191">
        <v>11.910283676750177</v>
      </c>
      <c r="G49" s="191">
        <v>11.918950472854219</v>
      </c>
      <c r="H49" s="190">
        <v>3146953</v>
      </c>
      <c r="I49" s="190">
        <v>2016810006.9799998</v>
      </c>
      <c r="J49" s="191">
        <v>66.251642105263159</v>
      </c>
    </row>
    <row r="50" spans="2:10">
      <c r="B50" s="161">
        <v>45477</v>
      </c>
      <c r="C50" s="195">
        <v>45478</v>
      </c>
      <c r="D50" s="161">
        <v>46935</v>
      </c>
      <c r="E50" s="125">
        <v>1000000</v>
      </c>
      <c r="F50" s="126">
        <v>12.033799999999999</v>
      </c>
      <c r="G50" s="126">
        <v>12.048999999999999</v>
      </c>
      <c r="H50" s="125">
        <v>1000000</v>
      </c>
      <c r="I50" s="125">
        <v>636756862.89999998</v>
      </c>
      <c r="J50" s="126">
        <v>100</v>
      </c>
    </row>
    <row r="51" spans="2:10">
      <c r="B51" s="161">
        <v>45477</v>
      </c>
      <c r="C51" s="195">
        <v>45481</v>
      </c>
      <c r="D51" s="161">
        <v>46935</v>
      </c>
      <c r="E51" s="125">
        <v>250000</v>
      </c>
      <c r="F51" s="126">
        <v>12.033799999999999</v>
      </c>
      <c r="G51" s="126">
        <v>12.033799999999999</v>
      </c>
      <c r="H51" s="125">
        <v>249993</v>
      </c>
      <c r="I51" s="125">
        <v>159256885.28</v>
      </c>
      <c r="J51" s="126">
        <v>99.997199999999992</v>
      </c>
    </row>
    <row r="52" spans="2:10">
      <c r="B52" s="161">
        <v>45484</v>
      </c>
      <c r="C52" s="195">
        <v>45485</v>
      </c>
      <c r="D52" s="161">
        <v>46935</v>
      </c>
      <c r="E52" s="125">
        <v>1000000</v>
      </c>
      <c r="F52" s="126">
        <v>11.6904</v>
      </c>
      <c r="G52" s="126">
        <v>11.6974</v>
      </c>
      <c r="H52" s="125">
        <v>1000000</v>
      </c>
      <c r="I52" s="125">
        <v>645985862.03999996</v>
      </c>
      <c r="J52" s="126">
        <v>100</v>
      </c>
    </row>
    <row r="53" spans="2:10">
      <c r="B53" s="161">
        <v>45484</v>
      </c>
      <c r="C53" s="195">
        <v>45488</v>
      </c>
      <c r="D53" s="161">
        <v>46935</v>
      </c>
      <c r="E53" s="125">
        <v>250000</v>
      </c>
      <c r="F53" s="126">
        <v>11.6904</v>
      </c>
      <c r="G53" s="126">
        <v>11.6904</v>
      </c>
      <c r="H53" s="125">
        <v>76960</v>
      </c>
      <c r="I53" s="125">
        <v>49736896.390000001</v>
      </c>
      <c r="J53" s="126">
        <v>30.783999999999999</v>
      </c>
    </row>
    <row r="54" spans="2:10">
      <c r="B54" s="161">
        <v>45491</v>
      </c>
      <c r="C54" s="195">
        <v>45492</v>
      </c>
      <c r="D54" s="161">
        <v>46935</v>
      </c>
      <c r="E54" s="125">
        <v>1000000</v>
      </c>
      <c r="F54" s="126">
        <v>11.980700000000001</v>
      </c>
      <c r="G54" s="126">
        <v>11.987399999999999</v>
      </c>
      <c r="H54" s="125">
        <v>720000</v>
      </c>
      <c r="I54" s="125">
        <v>461397158.01999998</v>
      </c>
      <c r="J54" s="126">
        <v>72</v>
      </c>
    </row>
    <row r="55" spans="2:10">
      <c r="B55" s="161">
        <v>45491</v>
      </c>
      <c r="C55" s="195">
        <v>45495</v>
      </c>
      <c r="D55" s="161">
        <v>46935</v>
      </c>
      <c r="E55" s="125">
        <v>250000</v>
      </c>
      <c r="F55" s="126">
        <v>11.980700000000001</v>
      </c>
      <c r="G55" s="126">
        <v>11.980700000000001</v>
      </c>
      <c r="H55" s="125">
        <v>0</v>
      </c>
      <c r="I55" s="125">
        <v>0</v>
      </c>
      <c r="J55" s="126">
        <v>0</v>
      </c>
    </row>
    <row r="56" spans="2:10">
      <c r="B56" s="161">
        <v>45498</v>
      </c>
      <c r="C56" s="195">
        <v>45499</v>
      </c>
      <c r="D56" s="162">
        <v>46935</v>
      </c>
      <c r="E56" s="125">
        <v>1000000</v>
      </c>
      <c r="F56" s="126">
        <v>12.227399999999999</v>
      </c>
      <c r="G56" s="126">
        <v>12.229900000000001</v>
      </c>
      <c r="H56" s="125">
        <v>100000</v>
      </c>
      <c r="I56" s="125">
        <v>63676342.350000001</v>
      </c>
      <c r="J56" s="126">
        <v>10</v>
      </c>
    </row>
    <row r="57" spans="2:10">
      <c r="B57" s="161" t="s">
        <v>30</v>
      </c>
      <c r="C57" s="163" t="s">
        <v>30</v>
      </c>
      <c r="D57" s="161" t="s">
        <v>30</v>
      </c>
      <c r="E57" s="125" t="s">
        <v>30</v>
      </c>
      <c r="F57" s="126" t="s">
        <v>30</v>
      </c>
      <c r="G57" s="126" t="s">
        <v>30</v>
      </c>
      <c r="H57" s="125" t="s">
        <v>30</v>
      </c>
      <c r="I57" s="125" t="s">
        <v>30</v>
      </c>
      <c r="J57" s="126" t="s">
        <v>30</v>
      </c>
    </row>
    <row r="58" spans="2:10">
      <c r="B58" s="193" t="s">
        <v>30</v>
      </c>
      <c r="C58" s="194" t="s">
        <v>30</v>
      </c>
      <c r="D58" s="193">
        <v>46296</v>
      </c>
      <c r="E58" s="190">
        <v>8125000</v>
      </c>
      <c r="F58" s="191">
        <v>11.581156907851465</v>
      </c>
      <c r="G58" s="191">
        <v>11.587841264846281</v>
      </c>
      <c r="H58" s="190">
        <v>6157602</v>
      </c>
      <c r="I58" s="190">
        <v>4833641194.6000013</v>
      </c>
      <c r="J58" s="215">
        <v>75.785870769230769</v>
      </c>
    </row>
    <row r="59" spans="2:10">
      <c r="B59" s="161">
        <v>45477</v>
      </c>
      <c r="C59" s="195">
        <v>45478</v>
      </c>
      <c r="D59" s="161">
        <v>46296</v>
      </c>
      <c r="E59" s="125">
        <v>1000000</v>
      </c>
      <c r="F59" s="126">
        <v>11.606</v>
      </c>
      <c r="G59" s="126">
        <v>11.614000000000001</v>
      </c>
      <c r="H59" s="125">
        <v>1000000</v>
      </c>
      <c r="I59" s="125">
        <v>782114609.86000001</v>
      </c>
      <c r="J59" s="126">
        <v>100</v>
      </c>
    </row>
    <row r="60" spans="2:10">
      <c r="B60" s="161">
        <v>45477</v>
      </c>
      <c r="C60" s="195">
        <v>45481</v>
      </c>
      <c r="D60" s="161">
        <v>46296</v>
      </c>
      <c r="E60" s="125">
        <v>250000</v>
      </c>
      <c r="F60" s="126">
        <v>11.606</v>
      </c>
      <c r="G60" s="126">
        <v>11.606</v>
      </c>
      <c r="H60" s="125">
        <v>249993</v>
      </c>
      <c r="I60" s="125">
        <v>195608544.21000001</v>
      </c>
      <c r="J60" s="126">
        <v>99.997199999999992</v>
      </c>
    </row>
    <row r="61" spans="2:10">
      <c r="B61" s="161">
        <v>45484</v>
      </c>
      <c r="C61" s="195">
        <v>45485</v>
      </c>
      <c r="D61" s="161">
        <v>46296</v>
      </c>
      <c r="E61" s="125">
        <v>2000000</v>
      </c>
      <c r="F61" s="126">
        <v>11.3543</v>
      </c>
      <c r="G61" s="126">
        <v>11.359</v>
      </c>
      <c r="H61" s="125">
        <v>2000000</v>
      </c>
      <c r="I61" s="125">
        <v>1575510343.1700001</v>
      </c>
      <c r="J61" s="126">
        <v>100</v>
      </c>
    </row>
    <row r="62" spans="2:10">
      <c r="B62" s="161">
        <v>45484</v>
      </c>
      <c r="C62" s="195">
        <v>45488</v>
      </c>
      <c r="D62" s="161">
        <v>46296</v>
      </c>
      <c r="E62" s="125">
        <v>500000</v>
      </c>
      <c r="F62" s="126">
        <v>11.3543</v>
      </c>
      <c r="G62" s="126">
        <v>11.3543</v>
      </c>
      <c r="H62" s="125">
        <v>0</v>
      </c>
      <c r="I62" s="125">
        <v>0</v>
      </c>
      <c r="J62" s="126">
        <v>0</v>
      </c>
    </row>
    <row r="63" spans="2:10">
      <c r="B63" s="161">
        <v>45491</v>
      </c>
      <c r="C63" s="195">
        <v>45492</v>
      </c>
      <c r="D63" s="161">
        <v>46296</v>
      </c>
      <c r="E63" s="125">
        <v>2500000</v>
      </c>
      <c r="F63" s="126">
        <v>11.611599999999999</v>
      </c>
      <c r="G63" s="126">
        <v>11.619899999999999</v>
      </c>
      <c r="H63" s="125">
        <v>1886700</v>
      </c>
      <c r="I63" s="125">
        <v>1481894522.95</v>
      </c>
      <c r="J63" s="126">
        <v>75.468000000000004</v>
      </c>
    </row>
    <row r="64" spans="2:10">
      <c r="B64" s="161">
        <v>45491</v>
      </c>
      <c r="C64" s="195">
        <v>45495</v>
      </c>
      <c r="D64" s="161">
        <v>46296</v>
      </c>
      <c r="E64" s="125">
        <v>625000</v>
      </c>
      <c r="F64" s="126">
        <v>11.611599999999999</v>
      </c>
      <c r="G64" s="126">
        <v>11.611599999999999</v>
      </c>
      <c r="H64" s="125">
        <v>0</v>
      </c>
      <c r="I64" s="125">
        <v>0</v>
      </c>
      <c r="J64" s="126">
        <v>0</v>
      </c>
    </row>
    <row r="65" spans="2:10">
      <c r="B65" s="161">
        <v>45498</v>
      </c>
      <c r="C65" s="195">
        <v>45499</v>
      </c>
      <c r="D65" s="161">
        <v>46296</v>
      </c>
      <c r="E65" s="125">
        <v>1000000</v>
      </c>
      <c r="F65" s="126">
        <v>11.9389</v>
      </c>
      <c r="G65" s="126">
        <v>11.946999999999999</v>
      </c>
      <c r="H65" s="125">
        <v>1000000</v>
      </c>
      <c r="I65" s="125">
        <v>782151831.44000006</v>
      </c>
      <c r="J65" s="126">
        <v>100</v>
      </c>
    </row>
    <row r="66" spans="2:10">
      <c r="B66" s="161">
        <v>45498</v>
      </c>
      <c r="C66" s="195">
        <v>45502</v>
      </c>
      <c r="D66" s="162">
        <v>46296</v>
      </c>
      <c r="E66" s="125">
        <v>250000</v>
      </c>
      <c r="F66" s="126">
        <v>11.9389</v>
      </c>
      <c r="G66" s="126">
        <v>11.9389</v>
      </c>
      <c r="H66" s="125">
        <v>20909</v>
      </c>
      <c r="I66" s="125">
        <v>16361342.970000001</v>
      </c>
      <c r="J66" s="126">
        <v>8.3635999999999999</v>
      </c>
    </row>
    <row r="67" spans="2:10">
      <c r="B67" s="161" t="s">
        <v>30</v>
      </c>
      <c r="C67" s="163" t="s">
        <v>30</v>
      </c>
      <c r="D67" s="161" t="s">
        <v>30</v>
      </c>
      <c r="E67" s="125" t="s">
        <v>30</v>
      </c>
      <c r="F67" s="126" t="s">
        <v>30</v>
      </c>
      <c r="G67" s="126" t="s">
        <v>30</v>
      </c>
      <c r="H67" s="125" t="s">
        <v>30</v>
      </c>
      <c r="I67" s="125" t="s">
        <v>30</v>
      </c>
      <c r="J67" s="126" t="s">
        <v>30</v>
      </c>
    </row>
    <row r="68" spans="2:10">
      <c r="B68" s="187" t="s">
        <v>11</v>
      </c>
      <c r="C68" s="192" t="s">
        <v>30</v>
      </c>
      <c r="D68" s="201" t="s">
        <v>30</v>
      </c>
      <c r="E68" s="188">
        <v>3975000</v>
      </c>
      <c r="F68" s="189" t="s">
        <v>30</v>
      </c>
      <c r="G68" s="189" t="s">
        <v>30</v>
      </c>
      <c r="H68" s="188">
        <v>3428034</v>
      </c>
      <c r="I68" s="188">
        <v>14667674206.900002</v>
      </c>
      <c r="J68" s="189">
        <v>86.239849056603774</v>
      </c>
    </row>
    <row r="69" spans="2:10">
      <c r="B69" s="193" t="s">
        <v>30</v>
      </c>
      <c r="C69" s="194" t="s">
        <v>30</v>
      </c>
      <c r="D69" s="193">
        <v>49444</v>
      </c>
      <c r="E69" s="190">
        <v>562500</v>
      </c>
      <c r="F69" s="191">
        <v>6.3189148816792633</v>
      </c>
      <c r="G69" s="191">
        <v>6.3189148816792633</v>
      </c>
      <c r="H69" s="190">
        <v>484784</v>
      </c>
      <c r="I69" s="190">
        <v>2062623714.22</v>
      </c>
      <c r="J69" s="215">
        <v>86.183822222222219</v>
      </c>
    </row>
    <row r="70" spans="2:10">
      <c r="B70" s="161">
        <v>45482</v>
      </c>
      <c r="C70" s="195">
        <v>45483</v>
      </c>
      <c r="D70" s="161">
        <v>49444</v>
      </c>
      <c r="E70" s="125">
        <v>150000</v>
      </c>
      <c r="F70" s="126">
        <v>6.3479999999999999</v>
      </c>
      <c r="G70" s="126">
        <v>6.3479999999999999</v>
      </c>
      <c r="H70" s="125">
        <v>150000</v>
      </c>
      <c r="I70" s="125">
        <v>635629318.61000001</v>
      </c>
      <c r="J70" s="126">
        <v>100</v>
      </c>
    </row>
    <row r="71" spans="2:10">
      <c r="B71" s="161">
        <v>45482</v>
      </c>
      <c r="C71" s="195">
        <v>45484</v>
      </c>
      <c r="D71" s="161">
        <v>49444</v>
      </c>
      <c r="E71" s="125">
        <v>37500</v>
      </c>
      <c r="F71" s="126">
        <v>6.3479999999999999</v>
      </c>
      <c r="G71" s="126">
        <v>6.3479999999999999</v>
      </c>
      <c r="H71" s="125">
        <v>34784</v>
      </c>
      <c r="I71" s="125">
        <v>147346543.61000001</v>
      </c>
      <c r="J71" s="126">
        <v>92.757333333333335</v>
      </c>
    </row>
    <row r="72" spans="2:10">
      <c r="B72" s="161">
        <v>45496</v>
      </c>
      <c r="C72" s="195">
        <v>45497</v>
      </c>
      <c r="D72" s="161">
        <v>49444</v>
      </c>
      <c r="E72" s="125">
        <v>300000</v>
      </c>
      <c r="F72" s="126">
        <v>6.3010000000000002</v>
      </c>
      <c r="G72" s="126">
        <v>6.3010000000000002</v>
      </c>
      <c r="H72" s="125">
        <v>300000</v>
      </c>
      <c r="I72" s="125">
        <v>1279647852</v>
      </c>
      <c r="J72" s="126">
        <v>100</v>
      </c>
    </row>
    <row r="73" spans="2:10">
      <c r="B73" s="161">
        <v>45496</v>
      </c>
      <c r="C73" s="195">
        <v>45498</v>
      </c>
      <c r="D73" s="162">
        <v>49444</v>
      </c>
      <c r="E73" s="125">
        <v>75000</v>
      </c>
      <c r="F73" s="126">
        <v>6.3010000000000002</v>
      </c>
      <c r="G73" s="126">
        <v>6.3010000000000002</v>
      </c>
      <c r="H73" s="125">
        <v>0</v>
      </c>
      <c r="I73" s="125">
        <v>0</v>
      </c>
      <c r="J73" s="126">
        <v>0</v>
      </c>
    </row>
    <row r="74" spans="2:10">
      <c r="B74" s="161" t="s">
        <v>30</v>
      </c>
      <c r="C74" s="163" t="s">
        <v>30</v>
      </c>
      <c r="D74" s="161" t="s">
        <v>30</v>
      </c>
      <c r="E74" s="125" t="s">
        <v>30</v>
      </c>
      <c r="F74" s="126" t="s">
        <v>30</v>
      </c>
      <c r="G74" s="126" t="s">
        <v>30</v>
      </c>
      <c r="H74" s="125" t="s">
        <v>30</v>
      </c>
      <c r="I74" s="125" t="s">
        <v>30</v>
      </c>
      <c r="J74" s="126" t="s">
        <v>30</v>
      </c>
    </row>
    <row r="75" spans="2:10">
      <c r="B75" s="193" t="s">
        <v>30</v>
      </c>
      <c r="C75" s="194" t="s">
        <v>30</v>
      </c>
      <c r="D75" s="193">
        <v>53097</v>
      </c>
      <c r="E75" s="190">
        <v>575000</v>
      </c>
      <c r="F75" s="191">
        <v>6.2713373037357876</v>
      </c>
      <c r="G75" s="191">
        <v>6.2713373037357876</v>
      </c>
      <c r="H75" s="190">
        <v>461750</v>
      </c>
      <c r="I75" s="190">
        <v>1955055625.9900002</v>
      </c>
      <c r="J75" s="215">
        <v>80.304347826086953</v>
      </c>
    </row>
    <row r="76" spans="2:10">
      <c r="B76" s="161">
        <v>45475</v>
      </c>
      <c r="C76" s="195">
        <v>45476</v>
      </c>
      <c r="D76" s="161">
        <v>53097</v>
      </c>
      <c r="E76" s="125">
        <v>50000</v>
      </c>
      <c r="F76" s="126">
        <v>6.56</v>
      </c>
      <c r="G76" s="126">
        <v>6.56</v>
      </c>
      <c r="H76" s="125">
        <v>11750</v>
      </c>
      <c r="I76" s="125">
        <v>47966357.649999999</v>
      </c>
      <c r="J76" s="126">
        <v>23.5</v>
      </c>
    </row>
    <row r="77" spans="2:10">
      <c r="B77" s="161">
        <v>45489</v>
      </c>
      <c r="C77" s="195">
        <v>45490</v>
      </c>
      <c r="D77" s="161">
        <v>53097</v>
      </c>
      <c r="E77" s="125">
        <v>300000</v>
      </c>
      <c r="F77" s="126">
        <v>6.2267000000000001</v>
      </c>
      <c r="G77" s="126">
        <v>6.2267000000000001</v>
      </c>
      <c r="H77" s="125">
        <v>300000</v>
      </c>
      <c r="I77" s="125">
        <v>1274991712.1800001</v>
      </c>
      <c r="J77" s="126">
        <v>100</v>
      </c>
    </row>
    <row r="78" spans="2:10">
      <c r="B78" s="161">
        <v>45489</v>
      </c>
      <c r="C78" s="195">
        <v>45491</v>
      </c>
      <c r="D78" s="161">
        <v>53097</v>
      </c>
      <c r="E78" s="125">
        <v>75000</v>
      </c>
      <c r="F78" s="126">
        <v>6.2267000000000001</v>
      </c>
      <c r="G78" s="126">
        <v>6.2267000000000001</v>
      </c>
      <c r="H78" s="125">
        <v>0</v>
      </c>
      <c r="I78" s="125">
        <v>0</v>
      </c>
      <c r="J78" s="126">
        <v>0</v>
      </c>
    </row>
    <row r="79" spans="2:10">
      <c r="B79" s="161">
        <v>45503</v>
      </c>
      <c r="C79" s="195">
        <v>45504</v>
      </c>
      <c r="D79" s="162">
        <v>53097</v>
      </c>
      <c r="E79" s="125">
        <v>150000</v>
      </c>
      <c r="F79" s="126">
        <v>6.3380000000000001</v>
      </c>
      <c r="G79" s="126">
        <v>6.3380000000000001</v>
      </c>
      <c r="H79" s="125">
        <v>150000</v>
      </c>
      <c r="I79" s="125">
        <v>632097556.15999997</v>
      </c>
      <c r="J79" s="126">
        <v>100</v>
      </c>
    </row>
    <row r="80" spans="2:10">
      <c r="B80" s="161" t="s">
        <v>30</v>
      </c>
      <c r="C80" s="163" t="s">
        <v>30</v>
      </c>
      <c r="D80" s="161" t="s">
        <v>30</v>
      </c>
      <c r="E80" s="125" t="s">
        <v>30</v>
      </c>
      <c r="F80" s="126" t="s">
        <v>30</v>
      </c>
      <c r="G80" s="126" t="s">
        <v>30</v>
      </c>
      <c r="H80" s="125" t="s">
        <v>30</v>
      </c>
      <c r="I80" s="125" t="s">
        <v>30</v>
      </c>
      <c r="J80" s="126" t="s">
        <v>30</v>
      </c>
    </row>
    <row r="81" spans="2:10">
      <c r="B81" s="193" t="s">
        <v>30</v>
      </c>
      <c r="C81" s="194" t="s">
        <v>30</v>
      </c>
      <c r="D81" s="193">
        <v>48441</v>
      </c>
      <c r="E81" s="190">
        <v>587500</v>
      </c>
      <c r="F81" s="191">
        <v>6.2739244980396816</v>
      </c>
      <c r="G81" s="191">
        <v>6.2739244980396816</v>
      </c>
      <c r="H81" s="190">
        <v>471352</v>
      </c>
      <c r="I81" s="190">
        <v>2048275078.4400001</v>
      </c>
      <c r="J81" s="191">
        <v>80.230127659574464</v>
      </c>
    </row>
    <row r="82" spans="2:10">
      <c r="B82" s="161">
        <v>45475</v>
      </c>
      <c r="C82" s="195">
        <v>45476</v>
      </c>
      <c r="D82" s="161">
        <v>48441</v>
      </c>
      <c r="E82" s="125">
        <v>50000</v>
      </c>
      <c r="F82" s="126">
        <v>6.68</v>
      </c>
      <c r="G82" s="126">
        <v>6.68</v>
      </c>
      <c r="H82" s="125">
        <v>50000</v>
      </c>
      <c r="I82" s="125">
        <v>211307002.80000001</v>
      </c>
      <c r="J82" s="126">
        <v>100</v>
      </c>
    </row>
    <row r="83" spans="2:10">
      <c r="B83" s="161">
        <v>45475</v>
      </c>
      <c r="C83" s="195">
        <v>45477</v>
      </c>
      <c r="D83" s="161">
        <v>48441</v>
      </c>
      <c r="E83" s="125">
        <v>12500</v>
      </c>
      <c r="F83" s="126">
        <v>6.68</v>
      </c>
      <c r="G83" s="126">
        <v>6.68</v>
      </c>
      <c r="H83" s="125">
        <v>10502</v>
      </c>
      <c r="I83" s="125">
        <v>44398581.840000004</v>
      </c>
      <c r="J83" s="126">
        <v>84.016000000000005</v>
      </c>
    </row>
    <row r="84" spans="2:10">
      <c r="B84" s="161">
        <v>45489</v>
      </c>
      <c r="C84" s="195">
        <v>45490</v>
      </c>
      <c r="D84" s="161">
        <v>48441</v>
      </c>
      <c r="E84" s="125">
        <v>300000</v>
      </c>
      <c r="F84" s="126">
        <v>6.1787000000000001</v>
      </c>
      <c r="G84" s="126">
        <v>6.1787000000000001</v>
      </c>
      <c r="H84" s="125">
        <v>300000</v>
      </c>
      <c r="I84" s="125">
        <v>1310283913.1900001</v>
      </c>
      <c r="J84" s="126">
        <v>100</v>
      </c>
    </row>
    <row r="85" spans="2:10">
      <c r="B85" s="161">
        <v>45489</v>
      </c>
      <c r="C85" s="195">
        <v>45491</v>
      </c>
      <c r="D85" s="161">
        <v>48441</v>
      </c>
      <c r="E85" s="125">
        <v>75000</v>
      </c>
      <c r="F85" s="126">
        <v>6.1787000000000001</v>
      </c>
      <c r="G85" s="126">
        <v>6.1787000000000001</v>
      </c>
      <c r="H85" s="125">
        <v>0</v>
      </c>
      <c r="I85" s="125">
        <v>0</v>
      </c>
      <c r="J85" s="126">
        <v>0</v>
      </c>
    </row>
    <row r="86" spans="2:10">
      <c r="B86" s="161">
        <v>45503</v>
      </c>
      <c r="C86" s="195">
        <v>45504</v>
      </c>
      <c r="D86" s="162">
        <v>48441</v>
      </c>
      <c r="E86" s="125">
        <v>150000</v>
      </c>
      <c r="F86" s="126">
        <v>6.31</v>
      </c>
      <c r="G86" s="126">
        <v>6.31</v>
      </c>
      <c r="H86" s="125">
        <v>110850</v>
      </c>
      <c r="I86" s="125">
        <v>482285580.61000001</v>
      </c>
      <c r="J86" s="126">
        <v>73.900000000000006</v>
      </c>
    </row>
    <row r="87" spans="2:10">
      <c r="B87" s="161" t="s">
        <v>30</v>
      </c>
      <c r="C87" s="163" t="s">
        <v>30</v>
      </c>
      <c r="D87" s="161" t="s">
        <v>30</v>
      </c>
      <c r="E87" s="125" t="s">
        <v>30</v>
      </c>
      <c r="F87" s="126" t="s">
        <v>30</v>
      </c>
      <c r="G87" s="126" t="s">
        <v>30</v>
      </c>
      <c r="H87" s="125" t="s">
        <v>30</v>
      </c>
      <c r="I87" s="125" t="s">
        <v>30</v>
      </c>
      <c r="J87" s="126" t="s">
        <v>30</v>
      </c>
    </row>
    <row r="88" spans="2:10">
      <c r="B88" s="193" t="s">
        <v>30</v>
      </c>
      <c r="C88" s="194" t="s">
        <v>30</v>
      </c>
      <c r="D88" s="193">
        <v>46522</v>
      </c>
      <c r="E88" s="190">
        <v>625000</v>
      </c>
      <c r="F88" s="191">
        <v>6.3996795735188678</v>
      </c>
      <c r="G88" s="191">
        <v>6.3996795735188678</v>
      </c>
      <c r="H88" s="190">
        <v>564855</v>
      </c>
      <c r="I88" s="190">
        <v>2433461829.4400001</v>
      </c>
      <c r="J88" s="215">
        <v>90.376800000000003</v>
      </c>
    </row>
    <row r="89" spans="2:10">
      <c r="B89" s="161">
        <v>45475</v>
      </c>
      <c r="C89" s="195">
        <v>45476</v>
      </c>
      <c r="D89" s="161">
        <v>46522</v>
      </c>
      <c r="E89" s="125">
        <v>62500</v>
      </c>
      <c r="F89" s="126">
        <v>6.78</v>
      </c>
      <c r="G89" s="126">
        <v>6.78</v>
      </c>
      <c r="H89" s="125">
        <v>61402</v>
      </c>
      <c r="I89" s="125">
        <v>260996786.28</v>
      </c>
      <c r="J89" s="126">
        <v>98.243200000000002</v>
      </c>
    </row>
    <row r="90" spans="2:10">
      <c r="B90" s="161">
        <v>45489</v>
      </c>
      <c r="C90" s="195">
        <v>45490</v>
      </c>
      <c r="D90" s="161">
        <v>46522</v>
      </c>
      <c r="E90" s="125">
        <v>375000</v>
      </c>
      <c r="F90" s="126">
        <v>6.2336999999999998</v>
      </c>
      <c r="G90" s="126">
        <v>6.2336999999999998</v>
      </c>
      <c r="H90" s="125">
        <v>324415</v>
      </c>
      <c r="I90" s="125">
        <v>1401967580.1800001</v>
      </c>
      <c r="J90" s="126">
        <v>86.510666666666665</v>
      </c>
    </row>
    <row r="91" spans="2:10">
      <c r="B91" s="161">
        <v>45503</v>
      </c>
      <c r="C91" s="195">
        <v>45504</v>
      </c>
      <c r="D91" s="162">
        <v>46522</v>
      </c>
      <c r="E91" s="125">
        <v>187500</v>
      </c>
      <c r="F91" s="126">
        <v>6.57</v>
      </c>
      <c r="G91" s="126">
        <v>6.57</v>
      </c>
      <c r="H91" s="125">
        <v>179038</v>
      </c>
      <c r="I91" s="125">
        <v>770497462.98000002</v>
      </c>
      <c r="J91" s="126">
        <v>95.48693333333334</v>
      </c>
    </row>
    <row r="92" spans="2:10">
      <c r="B92" s="161" t="s">
        <v>30</v>
      </c>
      <c r="C92" s="163" t="s">
        <v>30</v>
      </c>
      <c r="D92" s="161" t="s">
        <v>30</v>
      </c>
      <c r="E92" s="125" t="s">
        <v>30</v>
      </c>
      <c r="F92" s="126" t="s">
        <v>30</v>
      </c>
      <c r="G92" s="126" t="s">
        <v>30</v>
      </c>
      <c r="H92" s="125" t="s">
        <v>30</v>
      </c>
      <c r="I92" s="125" t="s">
        <v>30</v>
      </c>
      <c r="J92" s="126" t="s">
        <v>30</v>
      </c>
    </row>
    <row r="93" spans="2:10">
      <c r="B93" s="193" t="s">
        <v>30</v>
      </c>
      <c r="C93" s="194" t="s">
        <v>30</v>
      </c>
      <c r="D93" s="193">
        <v>58668</v>
      </c>
      <c r="E93" s="190">
        <v>375000</v>
      </c>
      <c r="F93" s="191">
        <v>6.3588389982794888</v>
      </c>
      <c r="G93" s="191">
        <v>6.3588389982794888</v>
      </c>
      <c r="H93" s="190">
        <v>334784</v>
      </c>
      <c r="I93" s="190">
        <v>1411123623.3800001</v>
      </c>
      <c r="J93" s="215">
        <v>89.275733333333335</v>
      </c>
    </row>
    <row r="94" spans="2:10">
      <c r="B94" s="161">
        <v>45482</v>
      </c>
      <c r="C94" s="195">
        <v>45483</v>
      </c>
      <c r="D94" s="161">
        <v>58668</v>
      </c>
      <c r="E94" s="125">
        <v>150000</v>
      </c>
      <c r="F94" s="126">
        <v>6.3677999999999999</v>
      </c>
      <c r="G94" s="126">
        <v>6.3677999999999999</v>
      </c>
      <c r="H94" s="125">
        <v>150000</v>
      </c>
      <c r="I94" s="125">
        <v>630641582.37</v>
      </c>
      <c r="J94" s="126">
        <v>100</v>
      </c>
    </row>
    <row r="95" spans="2:10">
      <c r="B95" s="161">
        <v>45482</v>
      </c>
      <c r="C95" s="195">
        <v>45484</v>
      </c>
      <c r="D95" s="161">
        <v>58668</v>
      </c>
      <c r="E95" s="125">
        <v>37500</v>
      </c>
      <c r="F95" s="126">
        <v>6.3677999999999999</v>
      </c>
      <c r="G95" s="126">
        <v>6.3677999999999999</v>
      </c>
      <c r="H95" s="125">
        <v>34784</v>
      </c>
      <c r="I95" s="125">
        <v>146190459.41999999</v>
      </c>
      <c r="J95" s="126">
        <v>92.757333333333335</v>
      </c>
    </row>
    <row r="96" spans="2:10">
      <c r="B96" s="161">
        <v>45496</v>
      </c>
      <c r="C96" s="195">
        <v>45497</v>
      </c>
      <c r="D96" s="161">
        <v>58668</v>
      </c>
      <c r="E96" s="125">
        <v>150000</v>
      </c>
      <c r="F96" s="126">
        <v>6.3478000000000003</v>
      </c>
      <c r="G96" s="126">
        <v>6.3478000000000003</v>
      </c>
      <c r="H96" s="125">
        <v>150000</v>
      </c>
      <c r="I96" s="125">
        <v>634291581.59000003</v>
      </c>
      <c r="J96" s="126">
        <v>100</v>
      </c>
    </row>
    <row r="97" spans="2:10">
      <c r="B97" s="161">
        <v>45496</v>
      </c>
      <c r="C97" s="195">
        <v>45498</v>
      </c>
      <c r="D97" s="162">
        <v>58668</v>
      </c>
      <c r="E97" s="125">
        <v>37500</v>
      </c>
      <c r="F97" s="126">
        <v>6.3478000000000003</v>
      </c>
      <c r="G97" s="126">
        <v>6.3478000000000003</v>
      </c>
      <c r="H97" s="125">
        <v>0</v>
      </c>
      <c r="I97" s="125">
        <v>0</v>
      </c>
      <c r="J97" s="126">
        <v>0</v>
      </c>
    </row>
    <row r="98" spans="2:10">
      <c r="B98" s="161" t="s">
        <v>30</v>
      </c>
      <c r="C98" s="163" t="s">
        <v>30</v>
      </c>
      <c r="D98" s="161" t="s">
        <v>30</v>
      </c>
      <c r="E98" s="125" t="s">
        <v>30</v>
      </c>
      <c r="F98" s="126" t="s">
        <v>30</v>
      </c>
      <c r="G98" s="126" t="s">
        <v>30</v>
      </c>
      <c r="H98" s="125" t="s">
        <v>30</v>
      </c>
      <c r="I98" s="125" t="s">
        <v>30</v>
      </c>
      <c r="J98" s="126" t="s">
        <v>30</v>
      </c>
    </row>
    <row r="99" spans="2:10">
      <c r="B99" s="193" t="s">
        <v>30</v>
      </c>
      <c r="C99" s="194" t="s">
        <v>30</v>
      </c>
      <c r="D99" s="193">
        <v>47253</v>
      </c>
      <c r="E99" s="190">
        <v>1250000</v>
      </c>
      <c r="F99" s="191">
        <v>6.3967077030442798</v>
      </c>
      <c r="G99" s="191">
        <v>6.3967077030442798</v>
      </c>
      <c r="H99" s="190">
        <v>1110509</v>
      </c>
      <c r="I99" s="190">
        <v>4757134335.4300003</v>
      </c>
      <c r="J99" s="215">
        <v>88.84071999999999</v>
      </c>
    </row>
    <row r="100" spans="2:10">
      <c r="B100" s="161">
        <v>45482</v>
      </c>
      <c r="C100" s="195">
        <v>45483</v>
      </c>
      <c r="D100" s="161">
        <v>47253</v>
      </c>
      <c r="E100" s="125">
        <v>625000</v>
      </c>
      <c r="F100" s="126">
        <v>6.4194000000000013</v>
      </c>
      <c r="G100" s="126">
        <v>6.4194000000000013</v>
      </c>
      <c r="H100" s="125">
        <v>610509</v>
      </c>
      <c r="I100" s="125">
        <v>2609303223.9499998</v>
      </c>
      <c r="J100" s="126">
        <v>97.681439999999995</v>
      </c>
    </row>
    <row r="101" spans="2:10">
      <c r="B101" s="161">
        <v>45496</v>
      </c>
      <c r="C101" s="195">
        <v>45497</v>
      </c>
      <c r="D101" s="162">
        <v>47253</v>
      </c>
      <c r="E101" s="125">
        <v>625000</v>
      </c>
      <c r="F101" s="126">
        <v>6.3689999999999998</v>
      </c>
      <c r="G101" s="126">
        <v>6.3689999999999998</v>
      </c>
      <c r="H101" s="125">
        <v>500000</v>
      </c>
      <c r="I101" s="125">
        <v>2147831111.48</v>
      </c>
      <c r="J101" s="126">
        <v>80</v>
      </c>
    </row>
    <row r="102" spans="2:10">
      <c r="B102" s="161" t="s">
        <v>30</v>
      </c>
      <c r="C102" s="163" t="s">
        <v>30</v>
      </c>
      <c r="D102" s="161" t="s">
        <v>30</v>
      </c>
      <c r="E102" s="125" t="s">
        <v>30</v>
      </c>
      <c r="F102" s="126" t="s">
        <v>30</v>
      </c>
      <c r="G102" s="126" t="s">
        <v>30</v>
      </c>
      <c r="H102" s="125" t="s">
        <v>30</v>
      </c>
      <c r="I102" s="125" t="s">
        <v>30</v>
      </c>
      <c r="J102" s="126" t="s">
        <v>30</v>
      </c>
    </row>
    <row r="103" spans="2:10">
      <c r="B103" s="187" t="s">
        <v>12</v>
      </c>
      <c r="C103" s="192" t="s">
        <v>30</v>
      </c>
      <c r="D103" s="201" t="s">
        <v>30</v>
      </c>
      <c r="E103" s="188">
        <v>8512500</v>
      </c>
      <c r="F103" s="189" t="s">
        <v>30</v>
      </c>
      <c r="G103" s="189" t="s">
        <v>30</v>
      </c>
      <c r="H103" s="188">
        <v>6941747</v>
      </c>
      <c r="I103" s="188">
        <v>6343888528.3600006</v>
      </c>
      <c r="J103" s="189">
        <v>81.54768869309838</v>
      </c>
    </row>
    <row r="104" spans="2:10">
      <c r="B104" s="193" t="s">
        <v>30</v>
      </c>
      <c r="C104" s="194" t="s">
        <v>30</v>
      </c>
      <c r="D104" s="193">
        <v>47849</v>
      </c>
      <c r="E104" s="190">
        <v>4075000</v>
      </c>
      <c r="F104" s="191">
        <v>11.903025853215032</v>
      </c>
      <c r="G104" s="191">
        <v>11.912178917556368</v>
      </c>
      <c r="H104" s="190">
        <v>3345874</v>
      </c>
      <c r="I104" s="190">
        <v>3096384120.9299998</v>
      </c>
      <c r="J104" s="191">
        <v>82.107337423312885</v>
      </c>
    </row>
    <row r="105" spans="2:10">
      <c r="B105" s="161">
        <v>45470</v>
      </c>
      <c r="C105" s="195">
        <v>45474</v>
      </c>
      <c r="D105" s="161">
        <v>47849</v>
      </c>
      <c r="E105" s="125">
        <v>75000</v>
      </c>
      <c r="F105" s="126">
        <v>12.259499999999999</v>
      </c>
      <c r="G105" s="126">
        <v>12.259499999999999</v>
      </c>
      <c r="H105" s="125">
        <v>0</v>
      </c>
      <c r="I105" s="125">
        <v>0</v>
      </c>
      <c r="J105" s="126">
        <v>0</v>
      </c>
    </row>
    <row r="106" spans="2:10">
      <c r="B106" s="161">
        <v>45477</v>
      </c>
      <c r="C106" s="195">
        <v>45478</v>
      </c>
      <c r="D106" s="161">
        <v>47849</v>
      </c>
      <c r="E106" s="125">
        <v>300000</v>
      </c>
      <c r="F106" s="126">
        <v>12.126099999999999</v>
      </c>
      <c r="G106" s="126">
        <v>12.131</v>
      </c>
      <c r="H106" s="125">
        <v>300000</v>
      </c>
      <c r="I106" s="125">
        <v>274195993.19999999</v>
      </c>
      <c r="J106" s="126">
        <v>100</v>
      </c>
    </row>
    <row r="107" spans="2:10">
      <c r="B107" s="161">
        <v>45477</v>
      </c>
      <c r="C107" s="195">
        <v>45481</v>
      </c>
      <c r="D107" s="161">
        <v>47849</v>
      </c>
      <c r="E107" s="125">
        <v>75000</v>
      </c>
      <c r="F107" s="126">
        <v>12.126099999999999</v>
      </c>
      <c r="G107" s="126">
        <v>12.126099999999999</v>
      </c>
      <c r="H107" s="125">
        <v>74985</v>
      </c>
      <c r="I107" s="125">
        <v>68566653.450000003</v>
      </c>
      <c r="J107" s="126">
        <v>99.98</v>
      </c>
    </row>
    <row r="108" spans="2:10">
      <c r="B108" s="161">
        <v>45484</v>
      </c>
      <c r="C108" s="195">
        <v>45485</v>
      </c>
      <c r="D108" s="161">
        <v>47849</v>
      </c>
      <c r="E108" s="125">
        <v>2000000</v>
      </c>
      <c r="F108" s="126">
        <v>11.767099999999999</v>
      </c>
      <c r="G108" s="126">
        <v>11.7775</v>
      </c>
      <c r="H108" s="125">
        <v>2000000</v>
      </c>
      <c r="I108" s="125">
        <v>1860733219.74</v>
      </c>
      <c r="J108" s="126">
        <v>100</v>
      </c>
    </row>
    <row r="109" spans="2:10">
      <c r="B109" s="161">
        <v>45484</v>
      </c>
      <c r="C109" s="195">
        <v>45488</v>
      </c>
      <c r="D109" s="161">
        <v>47849</v>
      </c>
      <c r="E109" s="125">
        <v>500000</v>
      </c>
      <c r="F109" s="126">
        <v>11.767099999999999</v>
      </c>
      <c r="G109" s="126">
        <v>11.767099999999999</v>
      </c>
      <c r="H109" s="125">
        <v>36103</v>
      </c>
      <c r="I109" s="125">
        <v>33603954.520000003</v>
      </c>
      <c r="J109" s="126">
        <v>7.220600000000001</v>
      </c>
    </row>
    <row r="110" spans="2:10">
      <c r="B110" s="161">
        <v>45491</v>
      </c>
      <c r="C110" s="195">
        <v>45492</v>
      </c>
      <c r="D110" s="161">
        <v>47849</v>
      </c>
      <c r="E110" s="125">
        <v>750000</v>
      </c>
      <c r="F110" s="126">
        <v>12.0779</v>
      </c>
      <c r="G110" s="126">
        <v>12.088900000000001</v>
      </c>
      <c r="H110" s="125">
        <v>750000</v>
      </c>
      <c r="I110" s="125">
        <v>690034039.89999998</v>
      </c>
      <c r="J110" s="126">
        <v>100</v>
      </c>
    </row>
    <row r="111" spans="2:10">
      <c r="B111" s="161">
        <v>45491</v>
      </c>
      <c r="C111" s="195">
        <v>45495</v>
      </c>
      <c r="D111" s="161">
        <v>47849</v>
      </c>
      <c r="E111" s="125">
        <v>187500</v>
      </c>
      <c r="F111" s="126">
        <v>12.0779</v>
      </c>
      <c r="G111" s="126">
        <v>12.0779</v>
      </c>
      <c r="H111" s="125">
        <v>0</v>
      </c>
      <c r="I111" s="125">
        <v>0</v>
      </c>
      <c r="J111" s="126">
        <v>0</v>
      </c>
    </row>
    <row r="112" spans="2:10">
      <c r="B112" s="161">
        <v>45498</v>
      </c>
      <c r="C112" s="195">
        <v>45499</v>
      </c>
      <c r="D112" s="161">
        <v>47849</v>
      </c>
      <c r="E112" s="125">
        <v>150000</v>
      </c>
      <c r="F112" s="126">
        <v>12.238300000000001</v>
      </c>
      <c r="G112" s="126">
        <v>12.239000000000001</v>
      </c>
      <c r="H112" s="125">
        <v>150000</v>
      </c>
      <c r="I112" s="125">
        <v>137376996.84999999</v>
      </c>
      <c r="J112" s="126">
        <v>100</v>
      </c>
    </row>
    <row r="113" spans="2:10">
      <c r="B113" s="161">
        <v>45498</v>
      </c>
      <c r="C113" s="195">
        <v>45502</v>
      </c>
      <c r="D113" s="162">
        <v>47849</v>
      </c>
      <c r="E113" s="125">
        <v>37500</v>
      </c>
      <c r="F113" s="126">
        <v>12.238300000000001</v>
      </c>
      <c r="G113" s="126">
        <v>12.238300000000001</v>
      </c>
      <c r="H113" s="125">
        <v>34786</v>
      </c>
      <c r="I113" s="125">
        <v>31873263.27</v>
      </c>
      <c r="J113" s="126">
        <v>92.762666666666675</v>
      </c>
    </row>
    <row r="114" spans="2:10">
      <c r="B114" s="161" t="s">
        <v>30</v>
      </c>
      <c r="C114" s="163" t="s">
        <v>30</v>
      </c>
      <c r="D114" s="161" t="s">
        <v>30</v>
      </c>
      <c r="E114" s="125" t="s">
        <v>30</v>
      </c>
      <c r="F114" s="126" t="s">
        <v>30</v>
      </c>
      <c r="G114" s="126" t="s">
        <v>30</v>
      </c>
      <c r="H114" s="125" t="s">
        <v>30</v>
      </c>
      <c r="I114" s="125" t="s">
        <v>30</v>
      </c>
      <c r="J114" s="126" t="s">
        <v>30</v>
      </c>
    </row>
    <row r="115" spans="2:10">
      <c r="B115" s="193" t="s">
        <v>30</v>
      </c>
      <c r="C115" s="194" t="s">
        <v>30</v>
      </c>
      <c r="D115" s="193">
        <v>49310</v>
      </c>
      <c r="E115" s="190">
        <v>4437500</v>
      </c>
      <c r="F115" s="191">
        <v>11.823473156977458</v>
      </c>
      <c r="G115" s="191">
        <v>11.834483000762264</v>
      </c>
      <c r="H115" s="190">
        <v>3595873</v>
      </c>
      <c r="I115" s="190">
        <v>3247504407.4300003</v>
      </c>
      <c r="J115" s="191">
        <v>81.033757746478869</v>
      </c>
    </row>
    <row r="116" spans="2:10">
      <c r="B116" s="161">
        <v>45470</v>
      </c>
      <c r="C116" s="161">
        <v>45474</v>
      </c>
      <c r="D116" s="161">
        <v>49310</v>
      </c>
      <c r="E116" s="125">
        <v>125000</v>
      </c>
      <c r="F116" s="126">
        <v>12.164899999999999</v>
      </c>
      <c r="G116" s="126">
        <v>12.164899999999999</v>
      </c>
      <c r="H116" s="125">
        <v>0</v>
      </c>
      <c r="I116" s="125">
        <v>0</v>
      </c>
      <c r="J116" s="126">
        <v>0</v>
      </c>
    </row>
    <row r="117" spans="2:10">
      <c r="B117" s="161">
        <v>45477</v>
      </c>
      <c r="C117" s="161">
        <v>45478</v>
      </c>
      <c r="D117" s="161">
        <v>49310</v>
      </c>
      <c r="E117" s="125">
        <v>300000</v>
      </c>
      <c r="F117" s="126">
        <v>12.012700000000001</v>
      </c>
      <c r="G117" s="126">
        <v>12.028</v>
      </c>
      <c r="H117" s="125">
        <v>300000</v>
      </c>
      <c r="I117" s="125">
        <v>267177612.05000001</v>
      </c>
      <c r="J117" s="126">
        <v>100</v>
      </c>
    </row>
    <row r="118" spans="2:10">
      <c r="B118" s="161">
        <v>45477</v>
      </c>
      <c r="C118" s="161">
        <v>45481</v>
      </c>
      <c r="D118" s="161">
        <v>49310</v>
      </c>
      <c r="E118" s="125">
        <v>75000</v>
      </c>
      <c r="F118" s="126">
        <v>12.012700000000001</v>
      </c>
      <c r="G118" s="126">
        <v>12.012700000000001</v>
      </c>
      <c r="H118" s="125">
        <v>74984</v>
      </c>
      <c r="I118" s="125">
        <v>66810306.520000003</v>
      </c>
      <c r="J118" s="126">
        <v>99.978666666666669</v>
      </c>
    </row>
    <row r="119" spans="2:10">
      <c r="B119" s="161">
        <v>45484</v>
      </c>
      <c r="C119" s="161">
        <v>45485</v>
      </c>
      <c r="D119" s="161">
        <v>49310</v>
      </c>
      <c r="E119" s="125">
        <v>2000000</v>
      </c>
      <c r="F119" s="126">
        <v>11.6602</v>
      </c>
      <c r="G119" s="126">
        <v>11.676</v>
      </c>
      <c r="H119" s="125">
        <v>2000000</v>
      </c>
      <c r="I119" s="125">
        <v>1822219044.3399999</v>
      </c>
      <c r="J119" s="126">
        <v>100</v>
      </c>
    </row>
    <row r="120" spans="2:10">
      <c r="B120" s="161">
        <v>45484</v>
      </c>
      <c r="C120" s="161">
        <v>45488</v>
      </c>
      <c r="D120" s="161">
        <v>49310</v>
      </c>
      <c r="E120" s="125">
        <v>500000</v>
      </c>
      <c r="F120" s="126">
        <v>11.6602</v>
      </c>
      <c r="G120" s="126">
        <v>11.6602</v>
      </c>
      <c r="H120" s="125">
        <v>36103</v>
      </c>
      <c r="I120" s="125">
        <v>32908310.210000001</v>
      </c>
      <c r="J120" s="126">
        <v>7.220600000000001</v>
      </c>
    </row>
    <row r="121" spans="2:10">
      <c r="B121" s="161">
        <v>45491</v>
      </c>
      <c r="C121" s="161">
        <v>45492</v>
      </c>
      <c r="D121" s="161">
        <v>49310</v>
      </c>
      <c r="E121" s="125">
        <v>1000000</v>
      </c>
      <c r="F121" s="126">
        <v>12.028499999999999</v>
      </c>
      <c r="G121" s="126">
        <v>12.0319</v>
      </c>
      <c r="H121" s="125">
        <v>1000000</v>
      </c>
      <c r="I121" s="125">
        <v>893795291.5</v>
      </c>
      <c r="J121" s="126">
        <v>100</v>
      </c>
    </row>
    <row r="122" spans="2:10">
      <c r="B122" s="161">
        <v>45491</v>
      </c>
      <c r="C122" s="161">
        <v>45495</v>
      </c>
      <c r="D122" s="161">
        <v>49310</v>
      </c>
      <c r="E122" s="125">
        <v>250000</v>
      </c>
      <c r="F122" s="126">
        <v>12.028499999999999</v>
      </c>
      <c r="G122" s="126">
        <v>12.028499999999999</v>
      </c>
      <c r="H122" s="125">
        <v>0</v>
      </c>
      <c r="I122" s="125">
        <v>0</v>
      </c>
      <c r="J122" s="126">
        <v>0</v>
      </c>
    </row>
    <row r="123" spans="2:10">
      <c r="B123" s="161">
        <v>45498</v>
      </c>
      <c r="C123" s="161">
        <v>45499</v>
      </c>
      <c r="D123" s="161">
        <v>49310</v>
      </c>
      <c r="E123" s="125">
        <v>150000</v>
      </c>
      <c r="F123" s="126">
        <v>12.129</v>
      </c>
      <c r="G123" s="126">
        <v>12.129</v>
      </c>
      <c r="H123" s="125">
        <v>150000</v>
      </c>
      <c r="I123" s="125">
        <v>133597592.55</v>
      </c>
      <c r="J123" s="126">
        <v>100</v>
      </c>
    </row>
    <row r="124" spans="2:10">
      <c r="B124" s="161">
        <v>45498</v>
      </c>
      <c r="C124" s="161">
        <v>45502</v>
      </c>
      <c r="D124" s="162">
        <v>49310</v>
      </c>
      <c r="E124" s="125">
        <v>37500</v>
      </c>
      <c r="F124" s="126">
        <v>12.129</v>
      </c>
      <c r="G124" s="126">
        <v>12.129</v>
      </c>
      <c r="H124" s="125">
        <v>34786</v>
      </c>
      <c r="I124" s="125">
        <v>30996250.260000002</v>
      </c>
      <c r="J124" s="126">
        <v>92.762666666666675</v>
      </c>
    </row>
    <row r="125" spans="2:10">
      <c r="B125" s="161" t="s">
        <v>30</v>
      </c>
      <c r="C125" s="163" t="s">
        <v>30</v>
      </c>
      <c r="D125" s="161" t="s">
        <v>30</v>
      </c>
      <c r="E125" s="125" t="s">
        <v>30</v>
      </c>
      <c r="F125" s="126" t="s">
        <v>30</v>
      </c>
      <c r="G125" s="126" t="s">
        <v>30</v>
      </c>
      <c r="H125" s="125" t="s">
        <v>30</v>
      </c>
      <c r="I125" s="125" t="s">
        <v>30</v>
      </c>
      <c r="J125" s="126" t="s">
        <v>30</v>
      </c>
    </row>
    <row r="126" spans="2:10">
      <c r="B126" s="145" t="s">
        <v>31</v>
      </c>
      <c r="C126" s="168" t="s">
        <v>30</v>
      </c>
      <c r="D126" s="203" t="s">
        <v>30</v>
      </c>
      <c r="E126" s="142">
        <v>51737500</v>
      </c>
      <c r="F126" s="142"/>
      <c r="G126" s="142"/>
      <c r="H126" s="142">
        <v>39562688</v>
      </c>
      <c r="I126" s="142">
        <v>131753963484.38998</v>
      </c>
      <c r="J126" s="142">
        <v>76.468109205122019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EFB22-87D3-4AFE-B1FB-7AE1819AC9BF}">
  <dimension ref="B1:J117"/>
  <sheetViews>
    <sheetView zoomScale="85" zoomScaleNormal="85" workbookViewId="0"/>
  </sheetViews>
  <sheetFormatPr defaultRowHeight="15"/>
  <cols>
    <col min="1" max="1" width="9.140625" style="82"/>
    <col min="2" max="2" width="15.7109375" style="83" customWidth="1"/>
    <col min="3" max="4" width="19.7109375" style="83" bestFit="1" customWidth="1"/>
    <col min="5" max="5" width="14" style="82" bestFit="1" customWidth="1"/>
    <col min="6" max="6" width="12.28515625" style="82" bestFit="1" customWidth="1"/>
    <col min="7" max="7" width="14" style="82" bestFit="1" customWidth="1"/>
    <col min="8" max="8" width="13.85546875" style="82" bestFit="1" customWidth="1"/>
    <col min="9" max="9" width="17.85546875" style="82" bestFit="1" customWidth="1"/>
    <col min="10" max="10" width="18" style="82" bestFit="1" customWidth="1"/>
    <col min="11" max="16384" width="9.140625" style="82"/>
  </cols>
  <sheetData>
    <row r="1" spans="2:10">
      <c r="B1" s="81" t="s">
        <v>71</v>
      </c>
    </row>
    <row r="3" spans="2:10">
      <c r="B3" s="83" t="s">
        <v>1</v>
      </c>
      <c r="C3" s="83" t="s">
        <v>18</v>
      </c>
      <c r="D3" s="83" t="s">
        <v>2</v>
      </c>
      <c r="E3" s="83" t="s">
        <v>3</v>
      </c>
      <c r="F3" s="83" t="s">
        <v>4</v>
      </c>
      <c r="G3" s="83" t="s">
        <v>5</v>
      </c>
      <c r="H3" s="83" t="s">
        <v>6</v>
      </c>
      <c r="I3" s="83" t="s">
        <v>7</v>
      </c>
      <c r="J3" s="83" t="s">
        <v>8</v>
      </c>
    </row>
    <row r="5" spans="2:10">
      <c r="B5" s="187" t="s">
        <v>9</v>
      </c>
      <c r="C5" s="192" t="s">
        <v>30</v>
      </c>
      <c r="D5" s="201" t="s">
        <v>30</v>
      </c>
      <c r="E5" s="188">
        <v>4250000</v>
      </c>
      <c r="F5" s="189" t="s">
        <v>30</v>
      </c>
      <c r="G5" s="206" t="s">
        <v>30</v>
      </c>
      <c r="H5" s="188">
        <v>3736129</v>
      </c>
      <c r="I5" s="188">
        <v>56403433305.300003</v>
      </c>
      <c r="J5" s="189">
        <v>87.908917647058828</v>
      </c>
    </row>
    <row r="6" spans="2:10">
      <c r="B6" s="193" t="s">
        <v>30</v>
      </c>
      <c r="C6" s="194" t="s">
        <v>30</v>
      </c>
      <c r="D6" s="193">
        <v>46631</v>
      </c>
      <c r="E6" s="190">
        <v>750000</v>
      </c>
      <c r="F6" s="191">
        <v>0.10005509323252255</v>
      </c>
      <c r="G6" s="191">
        <v>0.10005509323252255</v>
      </c>
      <c r="H6" s="190">
        <v>649666</v>
      </c>
      <c r="I6" s="190">
        <v>9862316292.3599987</v>
      </c>
      <c r="J6" s="191">
        <v>86.622133333333323</v>
      </c>
    </row>
    <row r="7" spans="2:10">
      <c r="B7" s="161">
        <v>45510</v>
      </c>
      <c r="C7" s="195">
        <v>45511</v>
      </c>
      <c r="D7" s="161">
        <v>46631</v>
      </c>
      <c r="E7" s="125">
        <v>187500</v>
      </c>
      <c r="F7" s="126">
        <v>0.10630000000000001</v>
      </c>
      <c r="G7" s="126">
        <v>0.10630000000000002</v>
      </c>
      <c r="H7" s="125">
        <v>159056</v>
      </c>
      <c r="I7" s="125">
        <v>2406733365.29</v>
      </c>
      <c r="J7" s="126">
        <v>84.829866666666661</v>
      </c>
    </row>
    <row r="8" spans="2:10">
      <c r="B8" s="161">
        <v>45517</v>
      </c>
      <c r="C8" s="195">
        <v>45518</v>
      </c>
      <c r="D8" s="161">
        <v>46631</v>
      </c>
      <c r="E8" s="125">
        <v>187500</v>
      </c>
      <c r="F8" s="126">
        <v>0.105</v>
      </c>
      <c r="G8" s="126">
        <v>0.105</v>
      </c>
      <c r="H8" s="125">
        <v>150000</v>
      </c>
      <c r="I8" s="125">
        <v>2274303022.5</v>
      </c>
      <c r="J8" s="126">
        <v>80</v>
      </c>
    </row>
    <row r="9" spans="2:10">
      <c r="B9" s="161">
        <v>45524</v>
      </c>
      <c r="C9" s="195">
        <v>45525</v>
      </c>
      <c r="D9" s="161">
        <v>46631</v>
      </c>
      <c r="E9" s="125">
        <v>187500</v>
      </c>
      <c r="F9" s="126">
        <v>0.1009</v>
      </c>
      <c r="G9" s="126">
        <v>0.1009</v>
      </c>
      <c r="H9" s="125">
        <v>170626</v>
      </c>
      <c r="I9" s="125">
        <v>2592492940.3499999</v>
      </c>
      <c r="J9" s="126">
        <v>91.000533333333337</v>
      </c>
    </row>
    <row r="10" spans="2:10">
      <c r="B10" s="161">
        <v>45531</v>
      </c>
      <c r="C10" s="195">
        <v>45532</v>
      </c>
      <c r="D10" s="162">
        <v>46631</v>
      </c>
      <c r="E10" s="125">
        <v>187500</v>
      </c>
      <c r="F10" s="126">
        <v>8.900000000000001E-2</v>
      </c>
      <c r="G10" s="126">
        <v>8.900000000000001E-2</v>
      </c>
      <c r="H10" s="125">
        <v>169984</v>
      </c>
      <c r="I10" s="125">
        <v>2588786964.2199998</v>
      </c>
      <c r="J10" s="126">
        <v>90.658133333333339</v>
      </c>
    </row>
    <row r="11" spans="2:10">
      <c r="B11" s="161" t="s">
        <v>30</v>
      </c>
      <c r="C11" s="163" t="s">
        <v>30</v>
      </c>
      <c r="D11" s="161" t="s">
        <v>30</v>
      </c>
      <c r="E11" s="125" t="s">
        <v>30</v>
      </c>
      <c r="F11" s="126" t="s">
        <v>30</v>
      </c>
      <c r="G11" s="126" t="s">
        <v>30</v>
      </c>
      <c r="H11" s="125" t="s">
        <v>30</v>
      </c>
      <c r="I11" s="125" t="s">
        <v>30</v>
      </c>
      <c r="J11" s="126" t="s">
        <v>30</v>
      </c>
    </row>
    <row r="12" spans="2:10">
      <c r="B12" s="193" t="s">
        <v>30</v>
      </c>
      <c r="C12" s="194" t="s">
        <v>30</v>
      </c>
      <c r="D12" s="193">
        <v>47727</v>
      </c>
      <c r="E12" s="190">
        <v>3500000</v>
      </c>
      <c r="F12" s="191">
        <v>0.16949295799107261</v>
      </c>
      <c r="G12" s="191">
        <v>0.16949295799107261</v>
      </c>
      <c r="H12" s="190">
        <v>3086463</v>
      </c>
      <c r="I12" s="190">
        <v>46541117012.940002</v>
      </c>
      <c r="J12" s="191">
        <v>88.184657142857148</v>
      </c>
    </row>
    <row r="13" spans="2:10">
      <c r="B13" s="161">
        <v>45510</v>
      </c>
      <c r="C13" s="195">
        <v>45511</v>
      </c>
      <c r="D13" s="161">
        <v>47727</v>
      </c>
      <c r="E13" s="125">
        <v>375000</v>
      </c>
      <c r="F13" s="126">
        <v>0.16839999999999999</v>
      </c>
      <c r="G13" s="126">
        <v>0.16839999999999999</v>
      </c>
      <c r="H13" s="125">
        <v>362051</v>
      </c>
      <c r="I13" s="125">
        <v>5440680417.54</v>
      </c>
      <c r="J13" s="126">
        <v>96.546933333333328</v>
      </c>
    </row>
    <row r="14" spans="2:10">
      <c r="B14" s="161">
        <v>45517</v>
      </c>
      <c r="C14" s="195">
        <v>45518</v>
      </c>
      <c r="D14" s="161">
        <v>47727</v>
      </c>
      <c r="E14" s="125">
        <v>937500</v>
      </c>
      <c r="F14" s="126">
        <v>0.1694</v>
      </c>
      <c r="G14" s="126">
        <v>0.1694</v>
      </c>
      <c r="H14" s="125">
        <v>787909</v>
      </c>
      <c r="I14" s="125">
        <v>11863156250.25</v>
      </c>
      <c r="J14" s="126">
        <v>84.043626666666668</v>
      </c>
    </row>
    <row r="15" spans="2:10">
      <c r="B15" s="161">
        <v>45524</v>
      </c>
      <c r="C15" s="195">
        <v>45525</v>
      </c>
      <c r="D15" s="161">
        <v>47727</v>
      </c>
      <c r="E15" s="125">
        <v>1250000</v>
      </c>
      <c r="F15" s="126">
        <v>0.17019999999999999</v>
      </c>
      <c r="G15" s="126">
        <v>0.17019999999999999</v>
      </c>
      <c r="H15" s="125">
        <v>1186303</v>
      </c>
      <c r="I15" s="125">
        <v>17896423381.18</v>
      </c>
      <c r="J15" s="126">
        <v>94.904240000000001</v>
      </c>
    </row>
    <row r="16" spans="2:10">
      <c r="B16" s="161">
        <v>45531</v>
      </c>
      <c r="C16" s="195">
        <v>45532</v>
      </c>
      <c r="D16" s="162">
        <v>47727</v>
      </c>
      <c r="E16" s="125">
        <v>937500</v>
      </c>
      <c r="F16" s="126">
        <v>0.16899999999999998</v>
      </c>
      <c r="G16" s="126">
        <v>0.16899999999999998</v>
      </c>
      <c r="H16" s="125">
        <v>750200</v>
      </c>
      <c r="I16" s="125">
        <v>11340856963.970001</v>
      </c>
      <c r="J16" s="126">
        <v>80.021333333333331</v>
      </c>
    </row>
    <row r="17" spans="2:10">
      <c r="B17" s="161" t="s">
        <v>30</v>
      </c>
      <c r="C17" s="163" t="s">
        <v>30</v>
      </c>
      <c r="D17" s="161" t="s">
        <v>30</v>
      </c>
      <c r="E17" s="125" t="s">
        <v>30</v>
      </c>
      <c r="F17" s="126" t="s">
        <v>30</v>
      </c>
      <c r="G17" s="126" t="s">
        <v>30</v>
      </c>
      <c r="H17" s="125" t="s">
        <v>30</v>
      </c>
      <c r="I17" s="125" t="s">
        <v>30</v>
      </c>
      <c r="J17" s="126" t="s">
        <v>30</v>
      </c>
    </row>
    <row r="18" spans="2:10">
      <c r="B18" s="187" t="s">
        <v>10</v>
      </c>
      <c r="C18" s="192" t="s">
        <v>30</v>
      </c>
      <c r="D18" s="201" t="s">
        <v>30</v>
      </c>
      <c r="E18" s="188">
        <v>32300000</v>
      </c>
      <c r="F18" s="189" t="s">
        <v>30</v>
      </c>
      <c r="G18" s="189" t="s">
        <v>30</v>
      </c>
      <c r="H18" s="188">
        <v>26973680</v>
      </c>
      <c r="I18" s="188">
        <v>18495012338.310001</v>
      </c>
      <c r="J18" s="189">
        <v>83.509845201238392</v>
      </c>
    </row>
    <row r="19" spans="2:10">
      <c r="B19" s="193" t="s">
        <v>30</v>
      </c>
      <c r="C19" s="194" t="s">
        <v>30</v>
      </c>
      <c r="D19" s="193">
        <v>45748</v>
      </c>
      <c r="E19" s="190">
        <v>1437500</v>
      </c>
      <c r="F19" s="191">
        <v>11.116450280139732</v>
      </c>
      <c r="G19" s="191">
        <v>11.125923784538198</v>
      </c>
      <c r="H19" s="190">
        <v>1340581</v>
      </c>
      <c r="I19" s="190">
        <v>1258009444.53</v>
      </c>
      <c r="J19" s="191">
        <v>93.257808695652173</v>
      </c>
    </row>
    <row r="20" spans="2:10">
      <c r="B20" s="161">
        <v>45512</v>
      </c>
      <c r="C20" s="195">
        <v>45513</v>
      </c>
      <c r="D20" s="161">
        <v>45748</v>
      </c>
      <c r="E20" s="125">
        <v>150000</v>
      </c>
      <c r="F20" s="126">
        <v>10.97</v>
      </c>
      <c r="G20" s="126">
        <v>10.97</v>
      </c>
      <c r="H20" s="125">
        <v>150000</v>
      </c>
      <c r="I20" s="125">
        <v>140349190.5</v>
      </c>
      <c r="J20" s="126">
        <v>100</v>
      </c>
    </row>
    <row r="21" spans="2:10">
      <c r="B21" s="161">
        <v>45512</v>
      </c>
      <c r="C21" s="195">
        <v>45516</v>
      </c>
      <c r="D21" s="161">
        <v>45748</v>
      </c>
      <c r="E21" s="125">
        <v>37500</v>
      </c>
      <c r="F21" s="126">
        <v>10.97</v>
      </c>
      <c r="G21" s="126">
        <v>10.97</v>
      </c>
      <c r="H21" s="125">
        <v>2871</v>
      </c>
      <c r="I21" s="125">
        <v>2687393.31</v>
      </c>
      <c r="J21" s="126">
        <v>7.6560000000000006</v>
      </c>
    </row>
    <row r="22" spans="2:10">
      <c r="B22" s="161">
        <v>45526</v>
      </c>
      <c r="C22" s="195">
        <v>45527</v>
      </c>
      <c r="D22" s="161">
        <v>45748</v>
      </c>
      <c r="E22" s="125">
        <v>1000000</v>
      </c>
      <c r="F22" s="126">
        <v>11.135300000000001</v>
      </c>
      <c r="G22" s="126">
        <v>11.148</v>
      </c>
      <c r="H22" s="125">
        <v>1000000</v>
      </c>
      <c r="I22" s="125">
        <v>938696312.95000005</v>
      </c>
      <c r="J22" s="126">
        <v>100</v>
      </c>
    </row>
    <row r="23" spans="2:10">
      <c r="B23" s="161">
        <v>45526</v>
      </c>
      <c r="C23" s="195">
        <v>45530</v>
      </c>
      <c r="D23" s="162">
        <v>45748</v>
      </c>
      <c r="E23" s="125">
        <v>250000</v>
      </c>
      <c r="F23" s="126">
        <v>11.135300000000001</v>
      </c>
      <c r="G23" s="126">
        <v>11.135300000000001</v>
      </c>
      <c r="H23" s="125">
        <v>187710</v>
      </c>
      <c r="I23" s="125">
        <v>176276547.77000001</v>
      </c>
      <c r="J23" s="126">
        <v>75.083999999999989</v>
      </c>
    </row>
    <row r="24" spans="2:10">
      <c r="B24" s="161" t="s">
        <v>30</v>
      </c>
      <c r="C24" s="163" t="s">
        <v>30</v>
      </c>
      <c r="D24" s="161" t="s">
        <v>30</v>
      </c>
      <c r="E24" s="125" t="s">
        <v>30</v>
      </c>
      <c r="F24" s="126" t="s">
        <v>30</v>
      </c>
      <c r="G24" s="126" t="s">
        <v>30</v>
      </c>
      <c r="H24" s="125" t="s">
        <v>30</v>
      </c>
      <c r="I24" s="125" t="s">
        <v>30</v>
      </c>
      <c r="J24" s="126" t="s">
        <v>30</v>
      </c>
    </row>
    <row r="25" spans="2:10">
      <c r="B25" s="193" t="s">
        <v>30</v>
      </c>
      <c r="C25" s="194" t="s">
        <v>30</v>
      </c>
      <c r="D25" s="193">
        <v>45931</v>
      </c>
      <c r="E25" s="190">
        <v>2625000</v>
      </c>
      <c r="F25" s="191">
        <v>11.634544444444444</v>
      </c>
      <c r="G25" s="191">
        <v>11.642074074074074</v>
      </c>
      <c r="H25" s="190">
        <v>1350000</v>
      </c>
      <c r="I25" s="190">
        <v>1196360172.9100001</v>
      </c>
      <c r="J25" s="191">
        <v>51.428571428571423</v>
      </c>
    </row>
    <row r="26" spans="2:10">
      <c r="B26" s="161">
        <v>45505</v>
      </c>
      <c r="C26" s="195">
        <v>45506</v>
      </c>
      <c r="D26" s="161">
        <v>45931</v>
      </c>
      <c r="E26" s="125">
        <v>1000000</v>
      </c>
      <c r="F26" s="126">
        <v>0</v>
      </c>
      <c r="G26" s="126">
        <v>0</v>
      </c>
      <c r="H26" s="125">
        <v>0</v>
      </c>
      <c r="I26" s="125">
        <v>0</v>
      </c>
      <c r="J26" s="126">
        <v>0</v>
      </c>
    </row>
    <row r="27" spans="2:10">
      <c r="B27" s="161">
        <v>45519</v>
      </c>
      <c r="C27" s="195">
        <v>45520</v>
      </c>
      <c r="D27" s="161">
        <v>45931</v>
      </c>
      <c r="E27" s="125">
        <v>500000</v>
      </c>
      <c r="F27" s="126">
        <v>11.421099999999999</v>
      </c>
      <c r="G27" s="126">
        <v>11.428000000000001</v>
      </c>
      <c r="H27" s="125">
        <v>500000</v>
      </c>
      <c r="I27" s="125">
        <v>442817371.22000003</v>
      </c>
      <c r="J27" s="126">
        <v>100</v>
      </c>
    </row>
    <row r="28" spans="2:10">
      <c r="B28" s="161">
        <v>45519</v>
      </c>
      <c r="C28" s="195">
        <v>45523</v>
      </c>
      <c r="D28" s="161">
        <v>45931</v>
      </c>
      <c r="E28" s="125">
        <v>125000</v>
      </c>
      <c r="F28" s="126">
        <v>11.421099999999999</v>
      </c>
      <c r="G28" s="126">
        <v>11.421099999999999</v>
      </c>
      <c r="H28" s="125">
        <v>0</v>
      </c>
      <c r="I28" s="125">
        <v>0</v>
      </c>
      <c r="J28" s="126">
        <v>0</v>
      </c>
    </row>
    <row r="29" spans="2:10">
      <c r="B29" s="161">
        <v>45533</v>
      </c>
      <c r="C29" s="195">
        <v>45534</v>
      </c>
      <c r="D29" s="162">
        <v>45931</v>
      </c>
      <c r="E29" s="125">
        <v>1000000</v>
      </c>
      <c r="F29" s="126">
        <v>11.7601</v>
      </c>
      <c r="G29" s="126">
        <v>11.768000000000001</v>
      </c>
      <c r="H29" s="125">
        <v>850000</v>
      </c>
      <c r="I29" s="125">
        <v>753542801.69000006</v>
      </c>
      <c r="J29" s="126">
        <v>85</v>
      </c>
    </row>
    <row r="30" spans="2:10">
      <c r="B30" s="161" t="s">
        <v>30</v>
      </c>
      <c r="C30" s="163" t="s">
        <v>30</v>
      </c>
      <c r="D30" s="161" t="s">
        <v>30</v>
      </c>
      <c r="E30" s="125" t="s">
        <v>30</v>
      </c>
      <c r="F30" s="126" t="s">
        <v>30</v>
      </c>
      <c r="G30" s="126" t="s">
        <v>30</v>
      </c>
      <c r="H30" s="125" t="s">
        <v>30</v>
      </c>
      <c r="I30" s="125" t="s">
        <v>30</v>
      </c>
      <c r="J30" s="126" t="s">
        <v>30</v>
      </c>
    </row>
    <row r="31" spans="2:10">
      <c r="B31" s="193" t="s">
        <v>30</v>
      </c>
      <c r="C31" s="194" t="s">
        <v>30</v>
      </c>
      <c r="D31" s="193">
        <v>47484</v>
      </c>
      <c r="E31" s="190">
        <v>10900000</v>
      </c>
      <c r="F31" s="191">
        <v>11.809777527920055</v>
      </c>
      <c r="G31" s="191">
        <v>11.816767041307566</v>
      </c>
      <c r="H31" s="190">
        <v>10181839</v>
      </c>
      <c r="I31" s="190">
        <v>5621299357.6599998</v>
      </c>
      <c r="J31" s="215">
        <v>93.411366972477055</v>
      </c>
    </row>
    <row r="32" spans="2:10">
      <c r="B32" s="161">
        <v>45505</v>
      </c>
      <c r="C32" s="195">
        <v>45506</v>
      </c>
      <c r="D32" s="161">
        <v>47484</v>
      </c>
      <c r="E32" s="125">
        <v>1000000</v>
      </c>
      <c r="F32" s="126">
        <v>12.044700000000001</v>
      </c>
      <c r="G32" s="126">
        <v>12.055</v>
      </c>
      <c r="H32" s="125">
        <v>712000</v>
      </c>
      <c r="I32" s="125">
        <v>386454252.14999998</v>
      </c>
      <c r="J32" s="126">
        <v>71.2</v>
      </c>
    </row>
    <row r="33" spans="2:10">
      <c r="B33" s="161">
        <v>45505</v>
      </c>
      <c r="C33" s="195">
        <v>45509</v>
      </c>
      <c r="D33" s="161">
        <v>47484</v>
      </c>
      <c r="E33" s="125">
        <v>250000</v>
      </c>
      <c r="F33" s="126">
        <v>12.044700000000001</v>
      </c>
      <c r="G33" s="126">
        <v>12.044700000000001</v>
      </c>
      <c r="H33" s="125">
        <v>230851</v>
      </c>
      <c r="I33" s="125">
        <v>125356662.33</v>
      </c>
      <c r="J33" s="126">
        <v>92.340400000000002</v>
      </c>
    </row>
    <row r="34" spans="2:10">
      <c r="B34" s="161">
        <v>45512</v>
      </c>
      <c r="C34" s="195">
        <v>45513</v>
      </c>
      <c r="D34" s="161">
        <v>47484</v>
      </c>
      <c r="E34" s="125">
        <v>150000</v>
      </c>
      <c r="F34" s="126">
        <v>12.021100000000001</v>
      </c>
      <c r="G34" s="126">
        <v>12.022399999999999</v>
      </c>
      <c r="H34" s="125">
        <v>25000</v>
      </c>
      <c r="I34" s="125">
        <v>13615335.82</v>
      </c>
      <c r="J34" s="126">
        <v>16.666666666666664</v>
      </c>
    </row>
    <row r="35" spans="2:10">
      <c r="B35" s="161">
        <v>45519</v>
      </c>
      <c r="C35" s="195">
        <v>45520</v>
      </c>
      <c r="D35" s="161">
        <v>47484</v>
      </c>
      <c r="E35" s="125">
        <v>3000000</v>
      </c>
      <c r="F35" s="126">
        <v>11.6738</v>
      </c>
      <c r="G35" s="126">
        <v>11.678000000000001</v>
      </c>
      <c r="H35" s="125">
        <v>3000000</v>
      </c>
      <c r="I35" s="125">
        <v>1664869146.46</v>
      </c>
      <c r="J35" s="126">
        <v>100</v>
      </c>
    </row>
    <row r="36" spans="2:10">
      <c r="B36" s="161">
        <v>45519</v>
      </c>
      <c r="C36" s="195">
        <v>45523</v>
      </c>
      <c r="D36" s="161">
        <v>47484</v>
      </c>
      <c r="E36" s="125">
        <v>750000</v>
      </c>
      <c r="F36" s="126">
        <v>11.6738</v>
      </c>
      <c r="G36" s="126">
        <v>11.6738</v>
      </c>
      <c r="H36" s="125">
        <v>749994</v>
      </c>
      <c r="I36" s="125">
        <v>416397232.73000002</v>
      </c>
      <c r="J36" s="126">
        <v>99.999200000000002</v>
      </c>
    </row>
    <row r="37" spans="2:10">
      <c r="B37" s="161">
        <v>45526</v>
      </c>
      <c r="C37" s="195">
        <v>45527</v>
      </c>
      <c r="D37" s="161">
        <v>47484</v>
      </c>
      <c r="E37" s="125">
        <v>3000000</v>
      </c>
      <c r="F37" s="126">
        <v>11.7803</v>
      </c>
      <c r="G37" s="126">
        <v>11.789899999999999</v>
      </c>
      <c r="H37" s="125">
        <v>2750000</v>
      </c>
      <c r="I37" s="125">
        <v>1521751190.26</v>
      </c>
      <c r="J37" s="126">
        <v>91.666666666666657</v>
      </c>
    </row>
    <row r="38" spans="2:10">
      <c r="B38" s="161">
        <v>45526</v>
      </c>
      <c r="C38" s="195">
        <v>45530</v>
      </c>
      <c r="D38" s="161">
        <v>47484</v>
      </c>
      <c r="E38" s="125">
        <v>750000</v>
      </c>
      <c r="F38" s="126">
        <v>11.7803</v>
      </c>
      <c r="G38" s="126">
        <v>11.7803</v>
      </c>
      <c r="H38" s="125">
        <v>713994</v>
      </c>
      <c r="I38" s="125">
        <v>395273777.64999998</v>
      </c>
      <c r="J38" s="126">
        <v>95.19919999999999</v>
      </c>
    </row>
    <row r="39" spans="2:10">
      <c r="B39" s="161">
        <v>45533</v>
      </c>
      <c r="C39" s="195">
        <v>45534</v>
      </c>
      <c r="D39" s="162">
        <v>47484</v>
      </c>
      <c r="E39" s="125">
        <v>2000000</v>
      </c>
      <c r="F39" s="126">
        <v>12.0024</v>
      </c>
      <c r="G39" s="126">
        <v>12.014799999999999</v>
      </c>
      <c r="H39" s="125">
        <v>2000000</v>
      </c>
      <c r="I39" s="125">
        <v>1097581760.26</v>
      </c>
      <c r="J39" s="126">
        <v>100</v>
      </c>
    </row>
    <row r="40" spans="2:10">
      <c r="B40" s="161" t="s">
        <v>30</v>
      </c>
      <c r="C40" s="163" t="s">
        <v>30</v>
      </c>
      <c r="D40" s="161" t="s">
        <v>30</v>
      </c>
      <c r="E40" s="125" t="s">
        <v>30</v>
      </c>
      <c r="F40" s="126" t="s">
        <v>30</v>
      </c>
      <c r="G40" s="126" t="s">
        <v>30</v>
      </c>
      <c r="H40" s="125" t="s">
        <v>30</v>
      </c>
      <c r="I40" s="125" t="s">
        <v>30</v>
      </c>
      <c r="J40" s="126" t="s">
        <v>30</v>
      </c>
    </row>
    <row r="41" spans="2:10">
      <c r="B41" s="193" t="s">
        <v>30</v>
      </c>
      <c r="C41" s="194" t="s">
        <v>30</v>
      </c>
      <c r="D41" s="193">
        <v>46935</v>
      </c>
      <c r="E41" s="190">
        <v>7437500</v>
      </c>
      <c r="F41" s="191">
        <v>11.74443919731911</v>
      </c>
      <c r="G41" s="191">
        <v>11.749479136837479</v>
      </c>
      <c r="H41" s="190">
        <v>5433716</v>
      </c>
      <c r="I41" s="190">
        <v>3544380916.5100002</v>
      </c>
      <c r="J41" s="191">
        <v>73.058366386554624</v>
      </c>
    </row>
    <row r="42" spans="2:10">
      <c r="B42" s="161">
        <v>45505</v>
      </c>
      <c r="C42" s="195">
        <v>45506</v>
      </c>
      <c r="D42" s="161">
        <v>46935</v>
      </c>
      <c r="E42" s="125">
        <v>1000000</v>
      </c>
      <c r="F42" s="126">
        <v>11.942</v>
      </c>
      <c r="G42" s="126">
        <v>11.9421</v>
      </c>
      <c r="H42" s="125">
        <v>711000</v>
      </c>
      <c r="I42" s="125">
        <v>458295496.44</v>
      </c>
      <c r="J42" s="126">
        <v>71.099999999999994</v>
      </c>
    </row>
    <row r="43" spans="2:10">
      <c r="B43" s="161">
        <v>45505</v>
      </c>
      <c r="C43" s="195">
        <v>45509</v>
      </c>
      <c r="D43" s="161">
        <v>46935</v>
      </c>
      <c r="E43" s="125">
        <v>250000</v>
      </c>
      <c r="F43" s="126">
        <v>11.942</v>
      </c>
      <c r="G43" s="126">
        <v>11.942</v>
      </c>
      <c r="H43" s="125">
        <v>230851</v>
      </c>
      <c r="I43" s="125">
        <v>148868627.78</v>
      </c>
      <c r="J43" s="126">
        <v>92.340400000000002</v>
      </c>
    </row>
    <row r="44" spans="2:10">
      <c r="B44" s="161">
        <v>45512</v>
      </c>
      <c r="C44" s="195">
        <v>45513</v>
      </c>
      <c r="D44" s="161">
        <v>46935</v>
      </c>
      <c r="E44" s="125">
        <v>150000</v>
      </c>
      <c r="F44" s="126">
        <v>11.9086</v>
      </c>
      <c r="G44" s="126">
        <v>11.9124</v>
      </c>
      <c r="H44" s="125">
        <v>77500</v>
      </c>
      <c r="I44" s="125">
        <v>50124703.350000001</v>
      </c>
      <c r="J44" s="126">
        <v>51.666666666666671</v>
      </c>
    </row>
    <row r="45" spans="2:10">
      <c r="B45" s="161">
        <v>45512</v>
      </c>
      <c r="C45" s="195">
        <v>45516</v>
      </c>
      <c r="D45" s="161">
        <v>46935</v>
      </c>
      <c r="E45" s="125">
        <v>37500</v>
      </c>
      <c r="F45" s="126">
        <v>11.9086</v>
      </c>
      <c r="G45" s="126">
        <v>11.9086</v>
      </c>
      <c r="H45" s="125">
        <v>37496</v>
      </c>
      <c r="I45" s="125">
        <v>24262183.059999999</v>
      </c>
      <c r="J45" s="126">
        <v>99.989333333333335</v>
      </c>
    </row>
    <row r="46" spans="2:10">
      <c r="B46" s="161">
        <v>45519</v>
      </c>
      <c r="C46" s="195">
        <v>45520</v>
      </c>
      <c r="D46" s="161">
        <v>46935</v>
      </c>
      <c r="E46" s="125">
        <v>2500000</v>
      </c>
      <c r="F46" s="126">
        <v>11.5976</v>
      </c>
      <c r="G46" s="126">
        <v>11.602399999999999</v>
      </c>
      <c r="H46" s="125">
        <v>1700000</v>
      </c>
      <c r="I46" s="125">
        <v>1113847067.9000001</v>
      </c>
      <c r="J46" s="126">
        <v>68</v>
      </c>
    </row>
    <row r="47" spans="2:10">
      <c r="B47" s="161">
        <v>45519</v>
      </c>
      <c r="C47" s="195">
        <v>45523</v>
      </c>
      <c r="D47" s="161">
        <v>46935</v>
      </c>
      <c r="E47" s="125">
        <v>625000</v>
      </c>
      <c r="F47" s="126">
        <v>11.5976</v>
      </c>
      <c r="G47" s="126">
        <v>11.5976</v>
      </c>
      <c r="H47" s="125">
        <v>419872</v>
      </c>
      <c r="I47" s="125">
        <v>275222251.63</v>
      </c>
      <c r="J47" s="126">
        <v>67.179519999999997</v>
      </c>
    </row>
    <row r="48" spans="2:10">
      <c r="B48" s="161">
        <v>45526</v>
      </c>
      <c r="C48" s="195">
        <v>45527</v>
      </c>
      <c r="D48" s="161">
        <v>46935</v>
      </c>
      <c r="E48" s="125">
        <v>1500000</v>
      </c>
      <c r="F48" s="126">
        <v>11.6791</v>
      </c>
      <c r="G48" s="126">
        <v>11.689500000000001</v>
      </c>
      <c r="H48" s="125">
        <v>900000</v>
      </c>
      <c r="I48" s="125">
        <v>589318058.39999998</v>
      </c>
      <c r="J48" s="126">
        <v>60</v>
      </c>
    </row>
    <row r="49" spans="2:10">
      <c r="B49" s="161">
        <v>45526</v>
      </c>
      <c r="C49" s="195">
        <v>45530</v>
      </c>
      <c r="D49" s="161">
        <v>46935</v>
      </c>
      <c r="E49" s="125">
        <v>375000</v>
      </c>
      <c r="F49" s="126">
        <v>11.6791</v>
      </c>
      <c r="G49" s="126">
        <v>11.6791</v>
      </c>
      <c r="H49" s="125">
        <v>356997</v>
      </c>
      <c r="I49" s="125">
        <v>233863597.75</v>
      </c>
      <c r="J49" s="126">
        <v>95.19919999999999</v>
      </c>
    </row>
    <row r="50" spans="2:10">
      <c r="B50" s="161">
        <v>45533</v>
      </c>
      <c r="C50" s="195">
        <v>45534</v>
      </c>
      <c r="D50" s="162">
        <v>46935</v>
      </c>
      <c r="E50" s="125">
        <v>1000000</v>
      </c>
      <c r="F50" s="126">
        <v>11.9329</v>
      </c>
      <c r="G50" s="126">
        <v>11.942399999999999</v>
      </c>
      <c r="H50" s="125">
        <v>1000000</v>
      </c>
      <c r="I50" s="125">
        <v>650578930.20000005</v>
      </c>
      <c r="J50" s="126">
        <v>100</v>
      </c>
    </row>
    <row r="51" spans="2:10">
      <c r="B51" s="161" t="s">
        <v>30</v>
      </c>
      <c r="C51" s="163" t="s">
        <v>30</v>
      </c>
      <c r="D51" s="161" t="s">
        <v>30</v>
      </c>
      <c r="E51" s="125" t="s">
        <v>30</v>
      </c>
      <c r="F51" s="126" t="s">
        <v>30</v>
      </c>
      <c r="G51" s="126" t="s">
        <v>30</v>
      </c>
      <c r="H51" s="125" t="s">
        <v>30</v>
      </c>
      <c r="I51" s="125" t="s">
        <v>30</v>
      </c>
      <c r="J51" s="126" t="s">
        <v>30</v>
      </c>
    </row>
    <row r="52" spans="2:10">
      <c r="B52" s="193" t="s">
        <v>30</v>
      </c>
      <c r="C52" s="194" t="s">
        <v>30</v>
      </c>
      <c r="D52" s="193">
        <v>46296</v>
      </c>
      <c r="E52" s="190">
        <v>9900000</v>
      </c>
      <c r="F52" s="191">
        <v>11.607619133609244</v>
      </c>
      <c r="G52" s="191">
        <v>11.61157513314037</v>
      </c>
      <c r="H52" s="190">
        <v>8667544</v>
      </c>
      <c r="I52" s="190">
        <v>6874962446.7000008</v>
      </c>
      <c r="J52" s="215">
        <v>87.550949494949492</v>
      </c>
    </row>
    <row r="53" spans="2:10">
      <c r="B53" s="161">
        <v>45505</v>
      </c>
      <c r="C53" s="195">
        <v>45506</v>
      </c>
      <c r="D53" s="161">
        <v>46296</v>
      </c>
      <c r="E53" s="125">
        <v>1000000</v>
      </c>
      <c r="F53" s="126">
        <v>11.6996</v>
      </c>
      <c r="G53" s="126">
        <v>11.7</v>
      </c>
      <c r="H53" s="125">
        <v>722000</v>
      </c>
      <c r="I53" s="125">
        <v>568599689.86000001</v>
      </c>
      <c r="J53" s="126">
        <v>72.2</v>
      </c>
    </row>
    <row r="54" spans="2:10">
      <c r="B54" s="161">
        <v>45505</v>
      </c>
      <c r="C54" s="195">
        <v>45509</v>
      </c>
      <c r="D54" s="161">
        <v>46296</v>
      </c>
      <c r="E54" s="125">
        <v>250000</v>
      </c>
      <c r="F54" s="126">
        <v>11.6996</v>
      </c>
      <c r="G54" s="126">
        <v>11.6996</v>
      </c>
      <c r="H54" s="125">
        <v>230851</v>
      </c>
      <c r="I54" s="125">
        <v>181882939.34999999</v>
      </c>
      <c r="J54" s="126">
        <v>92.340400000000002</v>
      </c>
    </row>
    <row r="55" spans="2:10">
      <c r="B55" s="161">
        <v>45512</v>
      </c>
      <c r="C55" s="195">
        <v>45513</v>
      </c>
      <c r="D55" s="161">
        <v>46296</v>
      </c>
      <c r="E55" s="125">
        <v>150000</v>
      </c>
      <c r="F55" s="126">
        <v>11.725</v>
      </c>
      <c r="G55" s="126">
        <v>11.725</v>
      </c>
      <c r="H55" s="125">
        <v>700</v>
      </c>
      <c r="I55" s="125">
        <v>552216.98</v>
      </c>
      <c r="J55" s="126">
        <v>0.46666666666666673</v>
      </c>
    </row>
    <row r="56" spans="2:10">
      <c r="B56" s="161">
        <v>45519</v>
      </c>
      <c r="C56" s="195">
        <v>45520</v>
      </c>
      <c r="D56" s="161">
        <v>46296</v>
      </c>
      <c r="E56" s="125">
        <v>3000000</v>
      </c>
      <c r="F56" s="126">
        <v>11.5299</v>
      </c>
      <c r="G56" s="126">
        <v>11.5299</v>
      </c>
      <c r="H56" s="125">
        <v>3000000</v>
      </c>
      <c r="I56" s="125">
        <v>2380656882</v>
      </c>
      <c r="J56" s="126">
        <v>100</v>
      </c>
    </row>
    <row r="57" spans="2:10">
      <c r="B57" s="161">
        <v>45519</v>
      </c>
      <c r="C57" s="195">
        <v>45523</v>
      </c>
      <c r="D57" s="161">
        <v>46296</v>
      </c>
      <c r="E57" s="125">
        <v>750000</v>
      </c>
      <c r="F57" s="126">
        <v>11.5299</v>
      </c>
      <c r="G57" s="126">
        <v>11.5299</v>
      </c>
      <c r="H57" s="125">
        <v>0</v>
      </c>
      <c r="I57" s="125">
        <v>0</v>
      </c>
      <c r="J57" s="126">
        <v>0</v>
      </c>
    </row>
    <row r="58" spans="2:10">
      <c r="B58" s="161">
        <v>45526</v>
      </c>
      <c r="C58" s="195">
        <v>45527</v>
      </c>
      <c r="D58" s="161">
        <v>46296</v>
      </c>
      <c r="E58" s="125">
        <v>3000000</v>
      </c>
      <c r="F58" s="126">
        <v>11.583399999999999</v>
      </c>
      <c r="G58" s="126">
        <v>11.5924</v>
      </c>
      <c r="H58" s="125">
        <v>3000000</v>
      </c>
      <c r="I58" s="125">
        <v>2383413095.75</v>
      </c>
      <c r="J58" s="126">
        <v>100</v>
      </c>
    </row>
    <row r="59" spans="2:10">
      <c r="B59" s="161">
        <v>45526</v>
      </c>
      <c r="C59" s="195">
        <v>45530</v>
      </c>
      <c r="D59" s="161">
        <v>46296</v>
      </c>
      <c r="E59" s="125">
        <v>750000</v>
      </c>
      <c r="F59" s="126">
        <v>11.583399999999999</v>
      </c>
      <c r="G59" s="126">
        <v>11.583399999999999</v>
      </c>
      <c r="H59" s="125">
        <v>713993</v>
      </c>
      <c r="I59" s="125">
        <v>567494266.90999997</v>
      </c>
      <c r="J59" s="126">
        <v>95.199066666666667</v>
      </c>
    </row>
    <row r="60" spans="2:10">
      <c r="B60" s="161">
        <v>45533</v>
      </c>
      <c r="C60" s="195">
        <v>45534</v>
      </c>
      <c r="D60" s="162">
        <v>46296</v>
      </c>
      <c r="E60" s="125">
        <v>1000000</v>
      </c>
      <c r="F60" s="126">
        <v>11.843</v>
      </c>
      <c r="G60" s="126">
        <v>11.85</v>
      </c>
      <c r="H60" s="125">
        <v>1000000</v>
      </c>
      <c r="I60" s="125">
        <v>792363355.85000002</v>
      </c>
      <c r="J60" s="126">
        <v>100</v>
      </c>
    </row>
    <row r="61" spans="2:10">
      <c r="B61" s="161" t="s">
        <v>30</v>
      </c>
      <c r="C61" s="163" t="s">
        <v>30</v>
      </c>
      <c r="D61" s="161" t="s">
        <v>30</v>
      </c>
      <c r="E61" s="125" t="s">
        <v>30</v>
      </c>
      <c r="F61" s="126" t="s">
        <v>30</v>
      </c>
      <c r="G61" s="126" t="s">
        <v>30</v>
      </c>
      <c r="H61" s="125" t="s">
        <v>30</v>
      </c>
      <c r="I61" s="125" t="s">
        <v>30</v>
      </c>
      <c r="J61" s="126" t="s">
        <v>30</v>
      </c>
    </row>
    <row r="62" spans="2:10">
      <c r="B62" s="187" t="s">
        <v>11</v>
      </c>
      <c r="C62" s="192" t="s">
        <v>30</v>
      </c>
      <c r="D62" s="201" t="s">
        <v>30</v>
      </c>
      <c r="E62" s="188">
        <v>5187500</v>
      </c>
      <c r="F62" s="189" t="s">
        <v>30</v>
      </c>
      <c r="G62" s="189" t="s">
        <v>30</v>
      </c>
      <c r="H62" s="188">
        <v>4418590</v>
      </c>
      <c r="I62" s="188">
        <v>19242047669.779999</v>
      </c>
      <c r="J62" s="189">
        <v>85.17763855421687</v>
      </c>
    </row>
    <row r="63" spans="2:10">
      <c r="B63" s="193" t="s">
        <v>30</v>
      </c>
      <c r="C63" s="194" t="s">
        <v>30</v>
      </c>
      <c r="D63" s="193">
        <v>49444</v>
      </c>
      <c r="E63" s="190">
        <v>750000</v>
      </c>
      <c r="F63" s="191">
        <v>6.0624418617230313</v>
      </c>
      <c r="G63" s="191">
        <v>6.0624418617230313</v>
      </c>
      <c r="H63" s="190">
        <v>669251</v>
      </c>
      <c r="I63" s="190">
        <v>2923759651.4400001</v>
      </c>
      <c r="J63" s="191">
        <v>89.233466666666672</v>
      </c>
    </row>
    <row r="64" spans="2:10">
      <c r="B64" s="161">
        <v>45510</v>
      </c>
      <c r="C64" s="195">
        <v>45511</v>
      </c>
      <c r="D64" s="161">
        <v>49444</v>
      </c>
      <c r="E64" s="125">
        <v>300000</v>
      </c>
      <c r="F64" s="126">
        <v>6.0427999999999997</v>
      </c>
      <c r="G64" s="126">
        <v>6.0427999999999997</v>
      </c>
      <c r="H64" s="125">
        <v>300000</v>
      </c>
      <c r="I64" s="125">
        <v>1309867306.46</v>
      </c>
      <c r="J64" s="126">
        <v>100</v>
      </c>
    </row>
    <row r="65" spans="2:10">
      <c r="B65" s="161">
        <v>45510</v>
      </c>
      <c r="C65" s="195">
        <v>45512</v>
      </c>
      <c r="D65" s="161">
        <v>49444</v>
      </c>
      <c r="E65" s="125">
        <v>75000</v>
      </c>
      <c r="F65" s="126">
        <v>6.0427999999999997</v>
      </c>
      <c r="G65" s="126">
        <v>6.0427999999999997</v>
      </c>
      <c r="H65" s="125">
        <v>0</v>
      </c>
      <c r="I65" s="125">
        <v>0</v>
      </c>
      <c r="J65" s="126">
        <v>0</v>
      </c>
    </row>
    <row r="66" spans="2:10">
      <c r="B66" s="161">
        <v>45524</v>
      </c>
      <c r="C66" s="195">
        <v>45525</v>
      </c>
      <c r="D66" s="161">
        <v>49444</v>
      </c>
      <c r="E66" s="125">
        <v>300000</v>
      </c>
      <c r="F66" s="126">
        <v>6.0784000000000002</v>
      </c>
      <c r="G66" s="126">
        <v>6.0784000000000002</v>
      </c>
      <c r="H66" s="125">
        <v>300000</v>
      </c>
      <c r="I66" s="125">
        <v>1311156553.1900001</v>
      </c>
      <c r="J66" s="126">
        <v>100</v>
      </c>
    </row>
    <row r="67" spans="2:10">
      <c r="B67" s="161">
        <v>45524</v>
      </c>
      <c r="C67" s="195">
        <v>45526</v>
      </c>
      <c r="D67" s="162">
        <v>49444</v>
      </c>
      <c r="E67" s="125">
        <v>75000</v>
      </c>
      <c r="F67" s="126">
        <v>6.0784000000000002</v>
      </c>
      <c r="G67" s="126">
        <v>6.0784000000000002</v>
      </c>
      <c r="H67" s="125">
        <v>69251</v>
      </c>
      <c r="I67" s="125">
        <v>302735791.79000002</v>
      </c>
      <c r="J67" s="126">
        <v>92.334666666666664</v>
      </c>
    </row>
    <row r="68" spans="2:10">
      <c r="B68" s="161" t="s">
        <v>30</v>
      </c>
      <c r="C68" s="163" t="s">
        <v>30</v>
      </c>
      <c r="D68" s="161" t="s">
        <v>30</v>
      </c>
      <c r="E68" s="125" t="s">
        <v>30</v>
      </c>
      <c r="F68" s="126" t="s">
        <v>30</v>
      </c>
      <c r="G68" s="126" t="s">
        <v>30</v>
      </c>
      <c r="H68" s="125" t="s">
        <v>30</v>
      </c>
      <c r="I68" s="125" t="s">
        <v>30</v>
      </c>
      <c r="J68" s="126" t="s">
        <v>30</v>
      </c>
    </row>
    <row r="69" spans="2:10">
      <c r="B69" s="193" t="s">
        <v>30</v>
      </c>
      <c r="C69" s="194" t="s">
        <v>30</v>
      </c>
      <c r="D69" s="193">
        <v>53097</v>
      </c>
      <c r="E69" s="190">
        <v>375000</v>
      </c>
      <c r="F69" s="191">
        <v>6.1435049642446682</v>
      </c>
      <c r="G69" s="191">
        <v>6.1435049642446682</v>
      </c>
      <c r="H69" s="190">
        <v>250592</v>
      </c>
      <c r="I69" s="190">
        <v>1085072221.7600002</v>
      </c>
      <c r="J69" s="191">
        <v>66.824533333333335</v>
      </c>
    </row>
    <row r="70" spans="2:10">
      <c r="B70" s="161">
        <v>45503</v>
      </c>
      <c r="C70" s="195">
        <v>45505</v>
      </c>
      <c r="D70" s="161">
        <v>53097</v>
      </c>
      <c r="E70" s="125">
        <v>37500</v>
      </c>
      <c r="F70" s="126">
        <v>6.3380000000000001</v>
      </c>
      <c r="G70" s="126">
        <v>6.3380000000000001</v>
      </c>
      <c r="H70" s="125">
        <v>37492</v>
      </c>
      <c r="I70" s="125">
        <v>158046571.47</v>
      </c>
      <c r="J70" s="126">
        <v>99.978666666666669</v>
      </c>
    </row>
    <row r="71" spans="2:10">
      <c r="B71" s="161">
        <v>45517</v>
      </c>
      <c r="C71" s="195">
        <v>45518</v>
      </c>
      <c r="D71" s="161">
        <v>53097</v>
      </c>
      <c r="E71" s="125">
        <v>150000</v>
      </c>
      <c r="F71" s="126">
        <v>5.9690000000000003</v>
      </c>
      <c r="G71" s="126">
        <v>5.9690000000000003</v>
      </c>
      <c r="H71" s="125">
        <v>63100</v>
      </c>
      <c r="I71" s="125">
        <v>278354435.72000003</v>
      </c>
      <c r="J71" s="126">
        <v>42.06666666666667</v>
      </c>
    </row>
    <row r="72" spans="2:10">
      <c r="B72" s="161">
        <v>45531</v>
      </c>
      <c r="C72" s="195">
        <v>45532</v>
      </c>
      <c r="D72" s="161">
        <v>53097</v>
      </c>
      <c r="E72" s="125">
        <v>150000</v>
      </c>
      <c r="F72" s="126">
        <v>6.1683000000000003</v>
      </c>
      <c r="G72" s="126">
        <v>6.1683000000000003</v>
      </c>
      <c r="H72" s="125">
        <v>150000</v>
      </c>
      <c r="I72" s="125">
        <v>648671214.57000005</v>
      </c>
      <c r="J72" s="126">
        <v>100</v>
      </c>
    </row>
    <row r="73" spans="2:10">
      <c r="B73" s="161">
        <v>45531</v>
      </c>
      <c r="C73" s="195">
        <v>45533</v>
      </c>
      <c r="D73" s="162">
        <v>53097</v>
      </c>
      <c r="E73" s="125">
        <v>37500</v>
      </c>
      <c r="F73" s="126">
        <v>6.1683000000000003</v>
      </c>
      <c r="G73" s="126">
        <v>6.1683000000000003</v>
      </c>
      <c r="H73" s="125">
        <v>0</v>
      </c>
      <c r="I73" s="125">
        <v>0</v>
      </c>
      <c r="J73" s="126">
        <v>0</v>
      </c>
    </row>
    <row r="74" spans="2:10">
      <c r="B74" s="161" t="s">
        <v>30</v>
      </c>
      <c r="C74" s="163" t="s">
        <v>30</v>
      </c>
      <c r="D74" s="161" t="s">
        <v>30</v>
      </c>
      <c r="E74" s="125" t="s">
        <v>30</v>
      </c>
      <c r="F74" s="126" t="s">
        <v>30</v>
      </c>
      <c r="G74" s="126" t="s">
        <v>30</v>
      </c>
      <c r="H74" s="125" t="s">
        <v>30</v>
      </c>
      <c r="I74" s="125" t="s">
        <v>30</v>
      </c>
      <c r="J74" s="126" t="s">
        <v>30</v>
      </c>
    </row>
    <row r="75" spans="2:10">
      <c r="B75" s="193" t="s">
        <v>30</v>
      </c>
      <c r="C75" s="194" t="s">
        <v>30</v>
      </c>
      <c r="D75" s="193">
        <v>48441</v>
      </c>
      <c r="E75" s="190">
        <v>787500</v>
      </c>
      <c r="F75" s="191">
        <v>6.0496533850284289</v>
      </c>
      <c r="G75" s="191">
        <v>6.0496533850284289</v>
      </c>
      <c r="H75" s="190">
        <v>623141</v>
      </c>
      <c r="I75" s="190">
        <v>2721312742.0100002</v>
      </c>
      <c r="J75" s="191">
        <v>79.129015873015874</v>
      </c>
    </row>
    <row r="76" spans="2:10">
      <c r="B76" s="161">
        <v>45503</v>
      </c>
      <c r="C76" s="195">
        <v>45505</v>
      </c>
      <c r="D76" s="161">
        <v>48441</v>
      </c>
      <c r="E76" s="125">
        <v>37500</v>
      </c>
      <c r="F76" s="126">
        <v>6.31</v>
      </c>
      <c r="G76" s="126">
        <v>6.31</v>
      </c>
      <c r="H76" s="125">
        <v>37491</v>
      </c>
      <c r="I76" s="125">
        <v>163173063.34999999</v>
      </c>
      <c r="J76" s="126">
        <v>99.975999999999999</v>
      </c>
    </row>
    <row r="77" spans="2:10">
      <c r="B77" s="161">
        <v>45517</v>
      </c>
      <c r="C77" s="195">
        <v>45518</v>
      </c>
      <c r="D77" s="161">
        <v>48441</v>
      </c>
      <c r="E77" s="125">
        <v>300000</v>
      </c>
      <c r="F77" s="126">
        <v>5.9290000000000003</v>
      </c>
      <c r="G77" s="126">
        <v>5.9290000000000003</v>
      </c>
      <c r="H77" s="125">
        <v>220000</v>
      </c>
      <c r="I77" s="125">
        <v>983216176.12</v>
      </c>
      <c r="J77" s="126">
        <v>73.333333333333329</v>
      </c>
    </row>
    <row r="78" spans="2:10">
      <c r="B78" s="161">
        <v>45517</v>
      </c>
      <c r="C78" s="195">
        <v>45519</v>
      </c>
      <c r="D78" s="161">
        <v>48441</v>
      </c>
      <c r="E78" s="125">
        <v>75000</v>
      </c>
      <c r="F78" s="126">
        <v>5.9290000000000003</v>
      </c>
      <c r="G78" s="126">
        <v>5.9290000000000003</v>
      </c>
      <c r="H78" s="125">
        <v>65650</v>
      </c>
      <c r="I78" s="125">
        <v>285128218.37</v>
      </c>
      <c r="J78" s="126">
        <v>87.533333333333331</v>
      </c>
    </row>
    <row r="79" spans="2:10">
      <c r="B79" s="161">
        <v>45531</v>
      </c>
      <c r="C79" s="195">
        <v>45532</v>
      </c>
      <c r="D79" s="161">
        <v>48441</v>
      </c>
      <c r="E79" s="125">
        <v>300000</v>
      </c>
      <c r="F79" s="126">
        <v>6.1319999999999997</v>
      </c>
      <c r="G79" s="126">
        <v>6.1319999999999997</v>
      </c>
      <c r="H79" s="125">
        <v>300000</v>
      </c>
      <c r="I79" s="125">
        <v>1289795284.1700001</v>
      </c>
      <c r="J79" s="126">
        <v>100</v>
      </c>
    </row>
    <row r="80" spans="2:10">
      <c r="B80" s="161">
        <v>45531</v>
      </c>
      <c r="C80" s="195">
        <v>45533</v>
      </c>
      <c r="D80" s="162">
        <v>48441</v>
      </c>
      <c r="E80" s="125">
        <v>75000</v>
      </c>
      <c r="F80" s="126">
        <v>6.1319999999999997</v>
      </c>
      <c r="G80" s="126">
        <v>6.1319999999999997</v>
      </c>
      <c r="H80" s="125">
        <v>0</v>
      </c>
      <c r="I80" s="125">
        <v>0</v>
      </c>
      <c r="J80" s="126">
        <v>0</v>
      </c>
    </row>
    <row r="81" spans="2:10">
      <c r="B81" s="161" t="s">
        <v>30</v>
      </c>
      <c r="C81" s="163" t="s">
        <v>30</v>
      </c>
      <c r="D81" s="161" t="s">
        <v>30</v>
      </c>
      <c r="E81" s="125" t="s">
        <v>30</v>
      </c>
      <c r="F81" s="126" t="s">
        <v>30</v>
      </c>
      <c r="G81" s="126" t="s">
        <v>30</v>
      </c>
      <c r="H81" s="125" t="s">
        <v>30</v>
      </c>
      <c r="I81" s="125" t="s">
        <v>30</v>
      </c>
      <c r="J81" s="126" t="s">
        <v>30</v>
      </c>
    </row>
    <row r="82" spans="2:10">
      <c r="B82" s="193" t="s">
        <v>30</v>
      </c>
      <c r="C82" s="194" t="s">
        <v>30</v>
      </c>
      <c r="D82" s="193">
        <v>46522</v>
      </c>
      <c r="E82" s="190">
        <v>1625000</v>
      </c>
      <c r="F82" s="191">
        <v>6.3482421676125345</v>
      </c>
      <c r="G82" s="191">
        <v>6.3482421676125345</v>
      </c>
      <c r="H82" s="190">
        <v>1612982</v>
      </c>
      <c r="I82" s="190">
        <v>7023584923.6399994</v>
      </c>
      <c r="J82" s="215">
        <v>99.260430769230766</v>
      </c>
    </row>
    <row r="83" spans="2:10">
      <c r="B83" s="161">
        <v>45517</v>
      </c>
      <c r="C83" s="195">
        <v>45518</v>
      </c>
      <c r="D83" s="161">
        <v>46522</v>
      </c>
      <c r="E83" s="125">
        <v>375000</v>
      </c>
      <c r="F83" s="126">
        <v>6.2500000000000009</v>
      </c>
      <c r="G83" s="126">
        <v>6.2500000000000009</v>
      </c>
      <c r="H83" s="125">
        <v>374991</v>
      </c>
      <c r="I83" s="125">
        <v>1633345934.9099998</v>
      </c>
      <c r="J83" s="126">
        <v>99.997599999999991</v>
      </c>
    </row>
    <row r="84" spans="2:10">
      <c r="B84" s="161">
        <v>45531</v>
      </c>
      <c r="C84" s="195">
        <v>45532</v>
      </c>
      <c r="D84" s="162">
        <v>46522</v>
      </c>
      <c r="E84" s="125">
        <v>1250000</v>
      </c>
      <c r="F84" s="126">
        <v>6.3780000000000001</v>
      </c>
      <c r="G84" s="126">
        <v>6.3780000000000001</v>
      </c>
      <c r="H84" s="125">
        <v>1237991</v>
      </c>
      <c r="I84" s="125">
        <v>5390238988.7299995</v>
      </c>
      <c r="J84" s="126">
        <v>99.039279999999991</v>
      </c>
    </row>
    <row r="85" spans="2:10">
      <c r="B85" s="161" t="s">
        <v>30</v>
      </c>
      <c r="C85" s="163" t="s">
        <v>30</v>
      </c>
      <c r="D85" s="161" t="s">
        <v>30</v>
      </c>
      <c r="E85" s="125" t="s">
        <v>30</v>
      </c>
      <c r="F85" s="126" t="s">
        <v>30</v>
      </c>
      <c r="G85" s="126" t="s">
        <v>30</v>
      </c>
      <c r="H85" s="125" t="s">
        <v>30</v>
      </c>
      <c r="I85" s="125" t="s">
        <v>30</v>
      </c>
      <c r="J85" s="126" t="s">
        <v>30</v>
      </c>
    </row>
    <row r="86" spans="2:10">
      <c r="B86" s="193" t="s">
        <v>30</v>
      </c>
      <c r="C86" s="194" t="s">
        <v>30</v>
      </c>
      <c r="D86" s="193">
        <v>58668</v>
      </c>
      <c r="E86" s="190">
        <v>562500</v>
      </c>
      <c r="F86" s="191">
        <v>6.1160383043349063</v>
      </c>
      <c r="G86" s="191">
        <v>6.1160383043349063</v>
      </c>
      <c r="H86" s="190">
        <v>484624</v>
      </c>
      <c r="I86" s="190">
        <v>2103242518</v>
      </c>
      <c r="J86" s="191">
        <v>86.155377777777773</v>
      </c>
    </row>
    <row r="87" spans="2:10">
      <c r="B87" s="161">
        <v>45510</v>
      </c>
      <c r="C87" s="195">
        <v>45511</v>
      </c>
      <c r="D87" s="161">
        <v>58668</v>
      </c>
      <c r="E87" s="125">
        <v>300000</v>
      </c>
      <c r="F87" s="126">
        <v>6.1087999999999996</v>
      </c>
      <c r="G87" s="126">
        <v>6.1087999999999996</v>
      </c>
      <c r="H87" s="125">
        <v>300000</v>
      </c>
      <c r="I87" s="125">
        <v>1316032331.0799999</v>
      </c>
      <c r="J87" s="126">
        <v>100</v>
      </c>
    </row>
    <row r="88" spans="2:10">
      <c r="B88" s="161">
        <v>45510</v>
      </c>
      <c r="C88" s="195">
        <v>45512</v>
      </c>
      <c r="D88" s="161">
        <v>58668</v>
      </c>
      <c r="E88" s="125">
        <v>75000</v>
      </c>
      <c r="F88" s="126">
        <v>6.1087999999999996</v>
      </c>
      <c r="G88" s="126">
        <v>6.1087999999999996</v>
      </c>
      <c r="H88" s="125">
        <v>0</v>
      </c>
      <c r="I88" s="125">
        <v>0</v>
      </c>
      <c r="J88" s="126">
        <v>0</v>
      </c>
    </row>
    <row r="89" spans="2:10">
      <c r="B89" s="161">
        <v>45524</v>
      </c>
      <c r="C89" s="195">
        <v>45525</v>
      </c>
      <c r="D89" s="161">
        <v>58668</v>
      </c>
      <c r="E89" s="125">
        <v>150000</v>
      </c>
      <c r="F89" s="126">
        <v>6.1277999999999997</v>
      </c>
      <c r="G89" s="126">
        <v>6.1277999999999997</v>
      </c>
      <c r="H89" s="125">
        <v>150000</v>
      </c>
      <c r="I89" s="125">
        <v>639549247.76999998</v>
      </c>
      <c r="J89" s="126">
        <v>100</v>
      </c>
    </row>
    <row r="90" spans="2:10">
      <c r="B90" s="161">
        <v>45524</v>
      </c>
      <c r="C90" s="195">
        <v>45526</v>
      </c>
      <c r="D90" s="162">
        <v>58668</v>
      </c>
      <c r="E90" s="125">
        <v>37500</v>
      </c>
      <c r="F90" s="126">
        <v>6.1277999999999997</v>
      </c>
      <c r="G90" s="126">
        <v>6.1277999999999997</v>
      </c>
      <c r="H90" s="125">
        <v>34624</v>
      </c>
      <c r="I90" s="125">
        <v>147660939.15000001</v>
      </c>
      <c r="J90" s="126">
        <v>92.330666666666673</v>
      </c>
    </row>
    <row r="91" spans="2:10">
      <c r="B91" s="161" t="s">
        <v>30</v>
      </c>
      <c r="C91" s="163" t="s">
        <v>30</v>
      </c>
      <c r="D91" s="161" t="s">
        <v>30</v>
      </c>
      <c r="E91" s="125" t="s">
        <v>30</v>
      </c>
      <c r="F91" s="126" t="s">
        <v>30</v>
      </c>
      <c r="G91" s="126" t="s">
        <v>30</v>
      </c>
      <c r="H91" s="125" t="s">
        <v>30</v>
      </c>
      <c r="I91" s="125" t="s">
        <v>30</v>
      </c>
      <c r="J91" s="126" t="s">
        <v>30</v>
      </c>
    </row>
    <row r="92" spans="2:10">
      <c r="B92" s="193" t="s">
        <v>30</v>
      </c>
      <c r="C92" s="194" t="s">
        <v>30</v>
      </c>
      <c r="D92" s="193">
        <v>47253</v>
      </c>
      <c r="E92" s="190">
        <v>1087500</v>
      </c>
      <c r="F92" s="191">
        <v>6.2360616966580977</v>
      </c>
      <c r="G92" s="191">
        <v>6.2360616966580977</v>
      </c>
      <c r="H92" s="190">
        <v>778000</v>
      </c>
      <c r="I92" s="190">
        <v>3385075612.9299998</v>
      </c>
      <c r="J92" s="215">
        <v>71.540229885057471</v>
      </c>
    </row>
    <row r="93" spans="2:10">
      <c r="B93" s="161">
        <v>45510</v>
      </c>
      <c r="C93" s="195">
        <v>45511</v>
      </c>
      <c r="D93" s="161">
        <v>47253</v>
      </c>
      <c r="E93" s="125">
        <v>150000</v>
      </c>
      <c r="F93" s="126">
        <v>6.077</v>
      </c>
      <c r="G93" s="126">
        <v>6.077</v>
      </c>
      <c r="H93" s="125">
        <v>28000</v>
      </c>
      <c r="I93" s="125">
        <v>122147721.47</v>
      </c>
      <c r="J93" s="126">
        <v>18.666666666666668</v>
      </c>
    </row>
    <row r="94" spans="2:10">
      <c r="B94" s="161">
        <v>45524</v>
      </c>
      <c r="C94" s="195">
        <v>45525</v>
      </c>
      <c r="D94" s="162">
        <v>47253</v>
      </c>
      <c r="E94" s="125">
        <v>937500</v>
      </c>
      <c r="F94" s="126">
        <v>6.242</v>
      </c>
      <c r="G94" s="126">
        <v>6.242</v>
      </c>
      <c r="H94" s="125">
        <v>750000</v>
      </c>
      <c r="I94" s="125">
        <v>3262927891.46</v>
      </c>
      <c r="J94" s="126">
        <v>80</v>
      </c>
    </row>
    <row r="95" spans="2:10">
      <c r="B95" s="161" t="s">
        <v>30</v>
      </c>
      <c r="C95" s="163" t="s">
        <v>30</v>
      </c>
      <c r="D95" s="161" t="s">
        <v>30</v>
      </c>
      <c r="E95" s="125" t="s">
        <v>30</v>
      </c>
      <c r="F95" s="126" t="s">
        <v>30</v>
      </c>
      <c r="G95" s="126" t="s">
        <v>30</v>
      </c>
      <c r="H95" s="125" t="s">
        <v>30</v>
      </c>
      <c r="I95" s="125" t="s">
        <v>30</v>
      </c>
      <c r="J95" s="126" t="s">
        <v>30</v>
      </c>
    </row>
    <row r="96" spans="2:10">
      <c r="B96" s="187" t="s">
        <v>12</v>
      </c>
      <c r="C96" s="192" t="s">
        <v>30</v>
      </c>
      <c r="D96" s="201" t="s">
        <v>30</v>
      </c>
      <c r="E96" s="188">
        <v>6050000</v>
      </c>
      <c r="F96" s="189" t="s">
        <v>30</v>
      </c>
      <c r="G96" s="189" t="s">
        <v>30</v>
      </c>
      <c r="H96" s="188">
        <v>5675608</v>
      </c>
      <c r="I96" s="188">
        <v>5293913206.46</v>
      </c>
      <c r="J96" s="189">
        <v>93.811702479338848</v>
      </c>
    </row>
    <row r="97" spans="2:10">
      <c r="B97" s="193" t="s">
        <v>30</v>
      </c>
      <c r="C97" s="194" t="s">
        <v>30</v>
      </c>
      <c r="D97" s="193">
        <v>47849</v>
      </c>
      <c r="E97" s="190">
        <v>3025000</v>
      </c>
      <c r="F97" s="191">
        <v>11.733673256112278</v>
      </c>
      <c r="G97" s="191">
        <v>11.73478722214815</v>
      </c>
      <c r="H97" s="190">
        <v>2872619</v>
      </c>
      <c r="I97" s="190">
        <v>2710217026.9099998</v>
      </c>
      <c r="J97" s="215">
        <v>94.96261157024793</v>
      </c>
    </row>
    <row r="98" spans="2:10">
      <c r="B98" s="161">
        <v>45505</v>
      </c>
      <c r="C98" s="195">
        <v>45506</v>
      </c>
      <c r="D98" s="161">
        <v>47849</v>
      </c>
      <c r="E98" s="125">
        <v>150000</v>
      </c>
      <c r="F98" s="126">
        <v>11.945</v>
      </c>
      <c r="G98" s="126">
        <v>11.945</v>
      </c>
      <c r="H98" s="125">
        <v>150000</v>
      </c>
      <c r="I98" s="125">
        <v>139419810.75</v>
      </c>
      <c r="J98" s="126">
        <v>100</v>
      </c>
    </row>
    <row r="99" spans="2:10">
      <c r="B99" s="161">
        <v>45505</v>
      </c>
      <c r="C99" s="195">
        <v>45509</v>
      </c>
      <c r="D99" s="161">
        <v>47849</v>
      </c>
      <c r="E99" s="125">
        <v>37500</v>
      </c>
      <c r="F99" s="126">
        <v>11.945</v>
      </c>
      <c r="G99" s="126">
        <v>11.945</v>
      </c>
      <c r="H99" s="125">
        <v>34626</v>
      </c>
      <c r="I99" s="125">
        <v>32198083.050000001</v>
      </c>
      <c r="J99" s="126">
        <v>92.335999999999999</v>
      </c>
    </row>
    <row r="100" spans="2:10">
      <c r="B100" s="161">
        <v>45512</v>
      </c>
      <c r="C100" s="195">
        <v>45513</v>
      </c>
      <c r="D100" s="161">
        <v>47849</v>
      </c>
      <c r="E100" s="125">
        <v>150000</v>
      </c>
      <c r="F100" s="126">
        <v>11.899900000000001</v>
      </c>
      <c r="G100" s="126">
        <v>11.899900000000001</v>
      </c>
      <c r="H100" s="125">
        <v>12500</v>
      </c>
      <c r="I100" s="125">
        <v>11666678</v>
      </c>
      <c r="J100" s="126">
        <v>8.3333333333333321</v>
      </c>
    </row>
    <row r="101" spans="2:10">
      <c r="B101" s="161">
        <v>45519</v>
      </c>
      <c r="C101" s="195">
        <v>45520</v>
      </c>
      <c r="D101" s="161">
        <v>47849</v>
      </c>
      <c r="E101" s="125">
        <v>750000</v>
      </c>
      <c r="F101" s="126">
        <v>11.5745</v>
      </c>
      <c r="G101" s="126">
        <v>11.5745</v>
      </c>
      <c r="H101" s="125">
        <v>750000</v>
      </c>
      <c r="I101" s="125">
        <v>711314821.5</v>
      </c>
      <c r="J101" s="126">
        <v>100</v>
      </c>
    </row>
    <row r="102" spans="2:10">
      <c r="B102" s="161">
        <v>45519</v>
      </c>
      <c r="C102" s="195">
        <v>45523</v>
      </c>
      <c r="D102" s="161">
        <v>47849</v>
      </c>
      <c r="E102" s="125">
        <v>187500</v>
      </c>
      <c r="F102" s="126">
        <v>11.5745</v>
      </c>
      <c r="G102" s="126">
        <v>11.5745</v>
      </c>
      <c r="H102" s="125">
        <v>187499</v>
      </c>
      <c r="I102" s="125">
        <v>177905059.91</v>
      </c>
      <c r="J102" s="126">
        <v>99.999466666666663</v>
      </c>
    </row>
    <row r="103" spans="2:10">
      <c r="B103" s="161">
        <v>45526</v>
      </c>
      <c r="C103" s="195">
        <v>45527</v>
      </c>
      <c r="D103" s="161">
        <v>47849</v>
      </c>
      <c r="E103" s="125">
        <v>1000000</v>
      </c>
      <c r="F103" s="126">
        <v>11.726699999999999</v>
      </c>
      <c r="G103" s="126">
        <v>11.728999999999999</v>
      </c>
      <c r="H103" s="125">
        <v>1000000</v>
      </c>
      <c r="I103" s="125">
        <v>944379577.20000005</v>
      </c>
      <c r="J103" s="126">
        <v>100</v>
      </c>
    </row>
    <row r="104" spans="2:10">
      <c r="B104" s="161">
        <v>45526</v>
      </c>
      <c r="C104" s="195">
        <v>45530</v>
      </c>
      <c r="D104" s="161">
        <v>47849</v>
      </c>
      <c r="E104" s="125">
        <v>250000</v>
      </c>
      <c r="F104" s="126">
        <v>11.726699999999999</v>
      </c>
      <c r="G104" s="126">
        <v>11.726699999999999</v>
      </c>
      <c r="H104" s="125">
        <v>237994</v>
      </c>
      <c r="I104" s="125">
        <v>224856351.27000001</v>
      </c>
      <c r="J104" s="126">
        <v>95.197600000000008</v>
      </c>
    </row>
    <row r="105" spans="2:10">
      <c r="B105" s="161">
        <v>45533</v>
      </c>
      <c r="C105" s="195">
        <v>45534</v>
      </c>
      <c r="D105" s="162">
        <v>47849</v>
      </c>
      <c r="E105" s="125">
        <v>500000</v>
      </c>
      <c r="F105" s="126">
        <v>11.9672</v>
      </c>
      <c r="G105" s="126">
        <v>11.968999999999999</v>
      </c>
      <c r="H105" s="125">
        <v>500000</v>
      </c>
      <c r="I105" s="125">
        <v>468476645.23000002</v>
      </c>
      <c r="J105" s="126">
        <v>100</v>
      </c>
    </row>
    <row r="106" spans="2:10">
      <c r="B106" s="161" t="s">
        <v>30</v>
      </c>
      <c r="C106" s="163" t="s">
        <v>30</v>
      </c>
      <c r="D106" s="161" t="s">
        <v>30</v>
      </c>
      <c r="E106" s="125" t="s">
        <v>30</v>
      </c>
      <c r="F106" s="126" t="s">
        <v>30</v>
      </c>
      <c r="G106" s="126" t="s">
        <v>30</v>
      </c>
      <c r="H106" s="125" t="s">
        <v>30</v>
      </c>
      <c r="I106" s="125" t="s">
        <v>30</v>
      </c>
      <c r="J106" s="126" t="s">
        <v>30</v>
      </c>
    </row>
    <row r="107" spans="2:10">
      <c r="B107" s="193" t="s">
        <v>30</v>
      </c>
      <c r="C107" s="194" t="s">
        <v>30</v>
      </c>
      <c r="D107" s="193">
        <v>49310</v>
      </c>
      <c r="E107" s="190">
        <v>3025000</v>
      </c>
      <c r="F107" s="191">
        <v>11.678805792245349</v>
      </c>
      <c r="G107" s="191">
        <v>11.680693491412203</v>
      </c>
      <c r="H107" s="190">
        <v>2802989</v>
      </c>
      <c r="I107" s="190">
        <v>2583696179.5500002</v>
      </c>
      <c r="J107" s="215">
        <v>92.660793388429752</v>
      </c>
    </row>
    <row r="108" spans="2:10">
      <c r="B108" s="161">
        <v>45505</v>
      </c>
      <c r="C108" s="161">
        <v>45506</v>
      </c>
      <c r="D108" s="161">
        <v>49310</v>
      </c>
      <c r="E108" s="125">
        <v>150000</v>
      </c>
      <c r="F108" s="126">
        <v>11.856400000000001</v>
      </c>
      <c r="G108" s="126">
        <v>11.856999999999999</v>
      </c>
      <c r="H108" s="125">
        <v>27000</v>
      </c>
      <c r="I108" s="125">
        <v>24482597.23</v>
      </c>
      <c r="J108" s="126">
        <v>18</v>
      </c>
    </row>
    <row r="109" spans="2:10">
      <c r="B109" s="161">
        <v>45512</v>
      </c>
      <c r="C109" s="161">
        <v>45513</v>
      </c>
      <c r="D109" s="161">
        <v>49310</v>
      </c>
      <c r="E109" s="125">
        <v>150000</v>
      </c>
      <c r="F109" s="126">
        <v>11.868</v>
      </c>
      <c r="G109" s="126">
        <v>11.868</v>
      </c>
      <c r="H109" s="125">
        <v>75000</v>
      </c>
      <c r="I109" s="125">
        <v>68113456.049999997</v>
      </c>
      <c r="J109" s="126">
        <v>50</v>
      </c>
    </row>
    <row r="110" spans="2:10">
      <c r="B110" s="161">
        <v>45512</v>
      </c>
      <c r="C110" s="161">
        <v>45516</v>
      </c>
      <c r="D110" s="161">
        <v>49310</v>
      </c>
      <c r="E110" s="125">
        <v>37500</v>
      </c>
      <c r="F110" s="126">
        <v>11.868</v>
      </c>
      <c r="G110" s="126">
        <v>11.868</v>
      </c>
      <c r="H110" s="125">
        <v>25497</v>
      </c>
      <c r="I110" s="125">
        <v>23166157.870000001</v>
      </c>
      <c r="J110" s="126">
        <v>67.99199999999999</v>
      </c>
    </row>
    <row r="111" spans="2:10">
      <c r="B111" s="161">
        <v>45519</v>
      </c>
      <c r="C111" s="161">
        <v>45520</v>
      </c>
      <c r="D111" s="161">
        <v>49310</v>
      </c>
      <c r="E111" s="125">
        <v>750000</v>
      </c>
      <c r="F111" s="126">
        <v>11.511699999999999</v>
      </c>
      <c r="G111" s="126">
        <v>11.512</v>
      </c>
      <c r="H111" s="125">
        <v>750000</v>
      </c>
      <c r="I111" s="125">
        <v>696798895.25</v>
      </c>
      <c r="J111" s="126">
        <v>100</v>
      </c>
    </row>
    <row r="112" spans="2:10">
      <c r="B112" s="161">
        <v>45519</v>
      </c>
      <c r="C112" s="161">
        <v>45523</v>
      </c>
      <c r="D112" s="161">
        <v>49310</v>
      </c>
      <c r="E112" s="125">
        <v>187500</v>
      </c>
      <c r="F112" s="126">
        <v>11.511699999999999</v>
      </c>
      <c r="G112" s="126">
        <v>11.511699999999999</v>
      </c>
      <c r="H112" s="125">
        <v>187498</v>
      </c>
      <c r="I112" s="125">
        <v>174274142.31999999</v>
      </c>
      <c r="J112" s="126">
        <v>99.998933333333326</v>
      </c>
    </row>
    <row r="113" spans="2:10">
      <c r="B113" s="161">
        <v>45526</v>
      </c>
      <c r="C113" s="161">
        <v>45527</v>
      </c>
      <c r="D113" s="161">
        <v>49310</v>
      </c>
      <c r="E113" s="125">
        <v>1000000</v>
      </c>
      <c r="F113" s="126">
        <v>11.692299999999999</v>
      </c>
      <c r="G113" s="126">
        <v>11.696899999999999</v>
      </c>
      <c r="H113" s="125">
        <v>1000000</v>
      </c>
      <c r="I113" s="125">
        <v>921453840</v>
      </c>
      <c r="J113" s="126">
        <v>100</v>
      </c>
    </row>
    <row r="114" spans="2:10">
      <c r="B114" s="161">
        <v>45526</v>
      </c>
      <c r="C114" s="161">
        <v>45530</v>
      </c>
      <c r="D114" s="161">
        <v>49310</v>
      </c>
      <c r="E114" s="125">
        <v>250000</v>
      </c>
      <c r="F114" s="126">
        <v>11.692299999999999</v>
      </c>
      <c r="G114" s="126">
        <v>11.692299999999999</v>
      </c>
      <c r="H114" s="125">
        <v>237994</v>
      </c>
      <c r="I114" s="125">
        <v>219396851.47999999</v>
      </c>
      <c r="J114" s="126">
        <v>95.197600000000008</v>
      </c>
    </row>
    <row r="115" spans="2:10">
      <c r="B115" s="161">
        <v>45533</v>
      </c>
      <c r="C115" s="161">
        <v>45534</v>
      </c>
      <c r="D115" s="162">
        <v>49310</v>
      </c>
      <c r="E115" s="125">
        <v>500000</v>
      </c>
      <c r="F115" s="126">
        <v>11.911099999999999</v>
      </c>
      <c r="G115" s="126">
        <v>11.912000000000001</v>
      </c>
      <c r="H115" s="125">
        <v>500000</v>
      </c>
      <c r="I115" s="125">
        <v>456010239.35000002</v>
      </c>
      <c r="J115" s="126">
        <v>100</v>
      </c>
    </row>
    <row r="116" spans="2:10">
      <c r="B116" s="161" t="s">
        <v>30</v>
      </c>
      <c r="C116" s="163" t="s">
        <v>30</v>
      </c>
      <c r="D116" s="161" t="s">
        <v>30</v>
      </c>
      <c r="E116" s="125" t="s">
        <v>30</v>
      </c>
      <c r="F116" s="126" t="s">
        <v>30</v>
      </c>
      <c r="G116" s="126" t="s">
        <v>30</v>
      </c>
      <c r="H116" s="125" t="s">
        <v>30</v>
      </c>
      <c r="I116" s="125" t="s">
        <v>30</v>
      </c>
      <c r="J116" s="126" t="s">
        <v>30</v>
      </c>
    </row>
    <row r="117" spans="2:10">
      <c r="B117" s="145" t="s">
        <v>31</v>
      </c>
      <c r="C117" s="168" t="s">
        <v>30</v>
      </c>
      <c r="D117" s="203" t="s">
        <v>30</v>
      </c>
      <c r="E117" s="142">
        <v>47787500</v>
      </c>
      <c r="F117" s="142"/>
      <c r="G117" s="142"/>
      <c r="H117" s="142">
        <v>40804007</v>
      </c>
      <c r="I117" s="142">
        <v>99434406519.850037</v>
      </c>
      <c r="J117" s="142">
        <v>85.386360449908452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/>
  <dimension ref="B1:M95"/>
  <sheetViews>
    <sheetView zoomScale="85" zoomScaleNormal="85" workbookViewId="0"/>
  </sheetViews>
  <sheetFormatPr defaultRowHeight="15"/>
  <cols>
    <col min="2" max="2" width="12.7109375" customWidth="1"/>
    <col min="3" max="3" width="19" bestFit="1" customWidth="1"/>
    <col min="4" max="4" width="11.140625" customWidth="1"/>
    <col min="5" max="5" width="12.28515625" customWidth="1"/>
    <col min="6" max="6" width="12.7109375" bestFit="1" customWidth="1"/>
    <col min="7" max="7" width="11.85546875" customWidth="1"/>
    <col min="8" max="8" width="15.5703125" customWidth="1"/>
    <col min="9" max="9" width="18" customWidth="1"/>
    <col min="13" max="13" width="12.7109375" bestFit="1" customWidth="1"/>
  </cols>
  <sheetData>
    <row r="1" spans="2:13">
      <c r="B1" s="8" t="s">
        <v>16</v>
      </c>
    </row>
    <row r="3" spans="2:13"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83" t="s">
        <v>8</v>
      </c>
    </row>
    <row r="5" spans="2:13">
      <c r="B5" s="12" t="s">
        <v>9</v>
      </c>
      <c r="C5" s="12"/>
      <c r="D5" s="14">
        <f>SUM(D6,D13)</f>
        <v>9600000</v>
      </c>
      <c r="E5" s="12"/>
      <c r="F5" s="12"/>
      <c r="G5" s="14">
        <f>SUM(G6,G13)</f>
        <v>2843187</v>
      </c>
      <c r="H5" s="14">
        <f>SUM(H6,H13)</f>
        <v>30258583739.869999</v>
      </c>
      <c r="I5" s="18">
        <f>(G5/D5)*100</f>
        <v>29.616531250000001</v>
      </c>
    </row>
    <row r="6" spans="2:13">
      <c r="B6" s="5"/>
      <c r="C6" s="5"/>
      <c r="D6" s="6">
        <f>SUM(D7:D11)</f>
        <v>4642914</v>
      </c>
      <c r="E6" s="15">
        <f>SUMPRODUCT(E7:E11,$H7:$H11)/$H6</f>
        <v>2.874696742258016E-2</v>
      </c>
      <c r="F6" s="15">
        <f>SUMPRODUCT(F7:F11,$H7:$H11)/$H6</f>
        <v>2.874696742258016E-2</v>
      </c>
      <c r="G6" s="6">
        <f>SUM(G7:G11)</f>
        <v>545592</v>
      </c>
      <c r="H6" s="6">
        <f>SUM(H7:H11)</f>
        <v>5813729039.5699997</v>
      </c>
      <c r="I6" s="19">
        <f t="shared" ref="I6:I69" si="0">(G6/D6)*100</f>
        <v>11.751068402300795</v>
      </c>
    </row>
    <row r="7" spans="2:13">
      <c r="B7" s="1">
        <v>44014</v>
      </c>
      <c r="C7" s="1">
        <v>44986</v>
      </c>
      <c r="D7" s="2">
        <v>1577615</v>
      </c>
      <c r="E7" s="10">
        <v>2.8500000000000001E-2</v>
      </c>
      <c r="F7" s="10">
        <v>2.8500000000000001E-2</v>
      </c>
      <c r="G7" s="2">
        <v>258250</v>
      </c>
      <c r="H7" s="2">
        <v>2750192182.5599999</v>
      </c>
      <c r="I7" s="17">
        <f t="shared" si="0"/>
        <v>16.369646586778146</v>
      </c>
    </row>
    <row r="8" spans="2:13">
      <c r="B8" s="1">
        <v>44020</v>
      </c>
      <c r="C8" s="1">
        <v>44986</v>
      </c>
      <c r="D8" s="2">
        <v>750000</v>
      </c>
      <c r="E8" s="10">
        <v>0</v>
      </c>
      <c r="F8" s="10">
        <v>0</v>
      </c>
      <c r="G8" s="2">
        <v>0</v>
      </c>
      <c r="H8" s="2">
        <v>0</v>
      </c>
      <c r="I8" s="17">
        <f t="shared" si="0"/>
        <v>0</v>
      </c>
    </row>
    <row r="9" spans="2:13">
      <c r="B9" s="1">
        <v>44042</v>
      </c>
      <c r="C9" s="1">
        <v>44986</v>
      </c>
      <c r="D9" s="2">
        <v>782193</v>
      </c>
      <c r="E9" s="10">
        <v>2.9000000000000001E-2</v>
      </c>
      <c r="F9" s="10">
        <v>2.9000000000000001E-2</v>
      </c>
      <c r="G9">
        <v>89100</v>
      </c>
      <c r="H9" s="2">
        <v>950470035.28999996</v>
      </c>
      <c r="I9" s="17">
        <f t="shared" si="0"/>
        <v>11.391050546348536</v>
      </c>
      <c r="M9" s="2"/>
    </row>
    <row r="10" spans="2:13">
      <c r="B10" s="1">
        <v>44035</v>
      </c>
      <c r="C10" s="1">
        <v>44986</v>
      </c>
      <c r="D10" s="2">
        <v>750000</v>
      </c>
      <c r="E10" s="10">
        <v>2.87E-2</v>
      </c>
      <c r="F10" s="10">
        <v>2.87E-2</v>
      </c>
      <c r="G10" s="2">
        <v>30000</v>
      </c>
      <c r="H10" s="2">
        <v>319889173.41000003</v>
      </c>
      <c r="I10" s="17">
        <f t="shared" si="0"/>
        <v>4</v>
      </c>
    </row>
    <row r="11" spans="2:13">
      <c r="B11" s="1">
        <v>44028</v>
      </c>
      <c r="C11" s="1">
        <v>44986</v>
      </c>
      <c r="D11">
        <v>783106</v>
      </c>
      <c r="E11" s="10">
        <v>2.9000000000000001E-2</v>
      </c>
      <c r="F11" s="10">
        <v>2.9000000000000001E-2</v>
      </c>
      <c r="G11">
        <v>168242</v>
      </c>
      <c r="H11" s="2">
        <v>1793177648.3100002</v>
      </c>
      <c r="I11" s="17">
        <f t="shared" si="0"/>
        <v>21.483937040451739</v>
      </c>
    </row>
    <row r="12" spans="2:13">
      <c r="B12" s="1"/>
      <c r="C12" s="1"/>
      <c r="E12" s="10"/>
      <c r="F12" s="10"/>
      <c r="H12" s="2"/>
      <c r="I12" s="17"/>
    </row>
    <row r="13" spans="2:13">
      <c r="B13" s="5"/>
      <c r="C13" s="5"/>
      <c r="D13" s="6">
        <f>SUM(D14:D18)</f>
        <v>4957086</v>
      </c>
      <c r="E13" s="15">
        <f>SUMPRODUCT(E14:E18,$H14:$H18)/$H13</f>
        <v>3.8649444454185368E-2</v>
      </c>
      <c r="F13" s="15">
        <f>SUMPRODUCT(F14:F18,$H14:$H18)/$H13</f>
        <v>3.8649444454185368E-2</v>
      </c>
      <c r="G13" s="6">
        <f>SUM(G14:G18)</f>
        <v>2297595</v>
      </c>
      <c r="H13" s="6">
        <f>SUM(H14:H18)</f>
        <v>24444854700.299999</v>
      </c>
      <c r="I13" s="19">
        <f t="shared" si="0"/>
        <v>46.349710293507115</v>
      </c>
    </row>
    <row r="14" spans="2:13">
      <c r="B14" s="1">
        <v>44014</v>
      </c>
      <c r="C14" s="1">
        <v>46266</v>
      </c>
      <c r="D14" s="2">
        <v>1722385</v>
      </c>
      <c r="E14" s="10">
        <v>3.85E-2</v>
      </c>
      <c r="F14" s="10">
        <v>3.85E-2</v>
      </c>
      <c r="G14" s="2">
        <v>825598</v>
      </c>
      <c r="H14" s="2">
        <v>8777890652.4599991</v>
      </c>
      <c r="I14" s="17">
        <f t="shared" si="0"/>
        <v>47.933417905985017</v>
      </c>
    </row>
    <row r="15" spans="2:13">
      <c r="B15" s="1">
        <v>44020</v>
      </c>
      <c r="C15" s="1">
        <v>46266</v>
      </c>
      <c r="D15" s="2">
        <v>750000</v>
      </c>
      <c r="E15" s="10">
        <v>3.8600000000000002E-2</v>
      </c>
      <c r="F15" s="10">
        <v>3.8600000000000002E-2</v>
      </c>
      <c r="G15" s="2">
        <v>225850</v>
      </c>
      <c r="H15" s="2">
        <v>2402086878.1599998</v>
      </c>
      <c r="I15" s="17">
        <f t="shared" si="0"/>
        <v>30.11333333333333</v>
      </c>
    </row>
    <row r="16" spans="2:13">
      <c r="B16" s="1">
        <v>44042</v>
      </c>
      <c r="C16" s="1">
        <v>46266</v>
      </c>
      <c r="D16" s="2">
        <v>867807</v>
      </c>
      <c r="E16" s="10">
        <v>3.9300000000000002E-2</v>
      </c>
      <c r="F16" s="10">
        <v>3.9300000000000002E-2</v>
      </c>
      <c r="G16">
        <v>326050</v>
      </c>
      <c r="H16" s="2">
        <v>3472407610.23</v>
      </c>
      <c r="I16" s="17">
        <f t="shared" si="0"/>
        <v>37.571718135484048</v>
      </c>
    </row>
    <row r="17" spans="2:9">
      <c r="B17" s="1">
        <v>44035</v>
      </c>
      <c r="C17" s="1">
        <v>46266</v>
      </c>
      <c r="D17" s="2">
        <v>750000</v>
      </c>
      <c r="E17" s="10">
        <v>3.85E-2</v>
      </c>
      <c r="F17" s="10">
        <v>3.85E-2</v>
      </c>
      <c r="G17" s="2">
        <v>323350</v>
      </c>
      <c r="H17" s="2">
        <v>3442337636.1799998</v>
      </c>
      <c r="I17" s="17">
        <f t="shared" si="0"/>
        <v>43.11333333333333</v>
      </c>
    </row>
    <row r="18" spans="2:9">
      <c r="B18" s="1">
        <v>44028</v>
      </c>
      <c r="C18" s="1">
        <v>46266</v>
      </c>
      <c r="D18">
        <v>866894</v>
      </c>
      <c r="E18" s="10">
        <v>3.8600000000000002E-2</v>
      </c>
      <c r="F18" s="10">
        <v>3.8600000000000002E-2</v>
      </c>
      <c r="G18">
        <v>596747</v>
      </c>
      <c r="H18" s="2">
        <v>6350131923.2700005</v>
      </c>
      <c r="I18" s="17">
        <f t="shared" si="0"/>
        <v>68.837366506170312</v>
      </c>
    </row>
    <row r="19" spans="2:9">
      <c r="B19" s="1"/>
      <c r="C19" s="1"/>
      <c r="E19" s="10"/>
      <c r="F19" s="10"/>
      <c r="H19" s="2"/>
      <c r="I19" s="17"/>
    </row>
    <row r="20" spans="2:9">
      <c r="B20" s="12" t="s">
        <v>10</v>
      </c>
      <c r="C20" s="12"/>
      <c r="D20" s="14">
        <f>SUM(D21,D28,D34,D45)</f>
        <v>120300000</v>
      </c>
      <c r="E20" s="12"/>
      <c r="F20" s="12"/>
      <c r="G20" s="14">
        <f t="shared" ref="G20:H20" si="1">SUM(G21,G28,G34,G45)</f>
        <v>112820228</v>
      </c>
      <c r="H20" s="14">
        <f t="shared" si="1"/>
        <v>103794343322.66</v>
      </c>
      <c r="I20" s="18">
        <f t="shared" si="0"/>
        <v>93.782400665004147</v>
      </c>
    </row>
    <row r="21" spans="2:9">
      <c r="B21" s="5"/>
      <c r="C21" s="5"/>
      <c r="D21" s="6">
        <f>SUM(D22:D26)</f>
        <v>42800000</v>
      </c>
      <c r="E21" s="15">
        <f>SUMPRODUCT(E22:E26,$H22:$H26)/$H21</f>
        <v>2.1728448744559357</v>
      </c>
      <c r="F21" s="15">
        <f>SUMPRODUCT(F22:F26,$H22:$H26)/$H21</f>
        <v>2.1795778782579753</v>
      </c>
      <c r="G21" s="6">
        <f>SUM(G22:G26)</f>
        <v>42054280</v>
      </c>
      <c r="H21" s="6">
        <f>SUM(H22:H26)</f>
        <v>41433097428.280006</v>
      </c>
      <c r="I21" s="19">
        <f t="shared" si="0"/>
        <v>98.257663551401862</v>
      </c>
    </row>
    <row r="22" spans="2:9">
      <c r="B22" s="1">
        <v>44014</v>
      </c>
      <c r="C22" s="1">
        <v>44287</v>
      </c>
      <c r="D22" s="2">
        <v>8000000</v>
      </c>
      <c r="E22" s="10">
        <v>2.1983000000000001</v>
      </c>
      <c r="F22" s="10">
        <v>2.2069999999999999</v>
      </c>
      <c r="G22" s="2">
        <v>8000000</v>
      </c>
      <c r="H22" s="2">
        <v>7871943760.1499996</v>
      </c>
      <c r="I22" s="17">
        <f t="shared" si="0"/>
        <v>100</v>
      </c>
    </row>
    <row r="23" spans="2:9">
      <c r="B23" s="1">
        <v>44014</v>
      </c>
      <c r="C23" s="1">
        <v>44287</v>
      </c>
      <c r="D23" s="2">
        <v>1600000</v>
      </c>
      <c r="E23" s="10">
        <v>2.1983000000000001</v>
      </c>
      <c r="F23" s="10">
        <v>2.1983000000000001</v>
      </c>
      <c r="G23" s="2">
        <v>854282</v>
      </c>
      <c r="H23" s="2">
        <v>840680408.13999999</v>
      </c>
      <c r="I23" s="17">
        <f t="shared" si="0"/>
        <v>53.392625000000002</v>
      </c>
    </row>
    <row r="24" spans="2:9">
      <c r="B24" s="1">
        <v>44042</v>
      </c>
      <c r="C24" s="1">
        <v>44287</v>
      </c>
      <c r="D24" s="2">
        <v>20000000</v>
      </c>
      <c r="E24" s="10">
        <v>2.1006999999999998</v>
      </c>
      <c r="F24" s="10">
        <v>2.1089000000000002</v>
      </c>
      <c r="G24">
        <v>20000000</v>
      </c>
      <c r="H24" s="2">
        <v>19726345110.18</v>
      </c>
      <c r="I24" s="17">
        <f t="shared" si="0"/>
        <v>100</v>
      </c>
    </row>
    <row r="25" spans="2:9">
      <c r="B25" s="1">
        <v>44028</v>
      </c>
      <c r="C25" s="1">
        <v>44287</v>
      </c>
      <c r="D25" s="2">
        <v>11000000</v>
      </c>
      <c r="E25" s="10">
        <v>2.2652999999999999</v>
      </c>
      <c r="F25" s="10">
        <v>2.2698</v>
      </c>
      <c r="G25" s="2">
        <v>11000000</v>
      </c>
      <c r="H25" s="2">
        <v>10828280421.799999</v>
      </c>
      <c r="I25" s="17">
        <f t="shared" si="0"/>
        <v>100</v>
      </c>
    </row>
    <row r="26" spans="2:9">
      <c r="B26" s="1">
        <v>44028</v>
      </c>
      <c r="C26" s="1">
        <v>44287</v>
      </c>
      <c r="D26" s="2">
        <v>2200000</v>
      </c>
      <c r="E26" s="10">
        <v>2.2652999999999999</v>
      </c>
      <c r="F26" s="10">
        <v>2.2652999999999999</v>
      </c>
      <c r="G26" s="2">
        <v>2199998</v>
      </c>
      <c r="H26" s="2">
        <v>2165847728.0100002</v>
      </c>
      <c r="I26" s="17">
        <f t="shared" si="0"/>
        <v>99.999909090909085</v>
      </c>
    </row>
    <row r="27" spans="2:9">
      <c r="B27" s="1"/>
      <c r="C27" s="1"/>
      <c r="E27" s="10"/>
      <c r="F27" s="10"/>
      <c r="H27" s="2"/>
      <c r="I27" s="17"/>
    </row>
    <row r="28" spans="2:9">
      <c r="B28" s="5"/>
      <c r="C28" s="5"/>
      <c r="D28" s="6">
        <f>SUM(D29:D32)</f>
        <v>15600000</v>
      </c>
      <c r="E28" s="15">
        <f>SUMPRODUCT(E29:E32,$H29:$H32)/$H28</f>
        <v>2.7788280836144676</v>
      </c>
      <c r="F28" s="15">
        <f>SUMPRODUCT(F29:F32,$H29:$H32)/$H28</f>
        <v>2.7917804954924597</v>
      </c>
      <c r="G28" s="6">
        <f>SUM(G29:G32)</f>
        <v>13650039</v>
      </c>
      <c r="H28" s="6">
        <f>SUM(H29:H32)</f>
        <v>13207994900.92</v>
      </c>
      <c r="I28" s="19">
        <f t="shared" si="0"/>
        <v>87.500250000000008</v>
      </c>
    </row>
    <row r="29" spans="2:9">
      <c r="B29" s="1">
        <v>44020</v>
      </c>
      <c r="C29" s="1">
        <v>44470</v>
      </c>
      <c r="D29" s="2">
        <v>5000000</v>
      </c>
      <c r="E29" s="10">
        <v>2.7724000000000002</v>
      </c>
      <c r="F29" s="10">
        <v>2.7839</v>
      </c>
      <c r="G29" s="2">
        <v>4700000</v>
      </c>
      <c r="H29" s="2">
        <v>4544515757.8000002</v>
      </c>
      <c r="I29" s="17">
        <f t="shared" si="0"/>
        <v>94</v>
      </c>
    </row>
    <row r="30" spans="2:9">
      <c r="B30" s="1">
        <v>44020</v>
      </c>
      <c r="C30" s="1">
        <v>44470</v>
      </c>
      <c r="D30" s="2">
        <v>1000000</v>
      </c>
      <c r="E30" s="10">
        <v>2.7724000000000002</v>
      </c>
      <c r="F30" s="10">
        <v>2.7724000000000002</v>
      </c>
      <c r="G30" s="2">
        <v>0</v>
      </c>
      <c r="H30" s="2">
        <v>0</v>
      </c>
      <c r="I30" s="17">
        <f t="shared" si="0"/>
        <v>0</v>
      </c>
    </row>
    <row r="31" spans="2:9">
      <c r="B31" s="1">
        <v>44035</v>
      </c>
      <c r="C31" s="1">
        <v>44470</v>
      </c>
      <c r="D31" s="2">
        <v>8000000</v>
      </c>
      <c r="E31" s="10">
        <v>2.7822</v>
      </c>
      <c r="F31" s="10">
        <v>2.7989000000000002</v>
      </c>
      <c r="G31">
        <v>7350050</v>
      </c>
      <c r="H31" s="2">
        <v>7114578372.7200003</v>
      </c>
      <c r="I31" s="17">
        <f t="shared" si="0"/>
        <v>91.875624999999999</v>
      </c>
    </row>
    <row r="32" spans="2:9">
      <c r="B32" s="1">
        <v>44035</v>
      </c>
      <c r="C32" s="1">
        <v>44470</v>
      </c>
      <c r="D32" s="2">
        <v>1600000</v>
      </c>
      <c r="E32" s="10">
        <v>2.7822</v>
      </c>
      <c r="F32" s="10">
        <v>2.7822</v>
      </c>
      <c r="G32" s="2">
        <v>1599989</v>
      </c>
      <c r="H32" s="2">
        <v>1548900770.4000001</v>
      </c>
      <c r="I32" s="17">
        <f t="shared" si="0"/>
        <v>99.999312500000002</v>
      </c>
    </row>
    <row r="33" spans="2:9">
      <c r="B33" s="1"/>
      <c r="C33" s="1"/>
      <c r="E33" s="10"/>
      <c r="F33" s="10"/>
      <c r="H33" s="2"/>
      <c r="I33" s="17"/>
    </row>
    <row r="34" spans="2:9">
      <c r="B34" s="5"/>
      <c r="C34" s="5"/>
      <c r="D34" s="6">
        <f>SUM(D35:D43)</f>
        <v>16900000</v>
      </c>
      <c r="E34" s="15">
        <f>SUMPRODUCT(E35:E43,$H35:$H43)/$H34</f>
        <v>3.9142553875375952</v>
      </c>
      <c r="F34" s="15">
        <f>SUMPRODUCT(F35:F43,$H35:$H43)/$H34</f>
        <v>3.9248145271742816</v>
      </c>
      <c r="G34" s="6">
        <f>SUM(G35:G43)</f>
        <v>14072008</v>
      </c>
      <c r="H34" s="6">
        <f>SUM(H35:H43)</f>
        <v>12927893578.35</v>
      </c>
      <c r="I34" s="19">
        <f t="shared" si="0"/>
        <v>83.266319526627214</v>
      </c>
    </row>
    <row r="35" spans="2:9">
      <c r="B35" s="1">
        <v>44014</v>
      </c>
      <c r="C35" s="1">
        <v>44835</v>
      </c>
      <c r="D35" s="2">
        <v>3000000</v>
      </c>
      <c r="E35" s="10">
        <v>3.8487</v>
      </c>
      <c r="F35" s="10">
        <v>3.8698999999999999</v>
      </c>
      <c r="G35" s="2">
        <v>2601000</v>
      </c>
      <c r="H35" s="2">
        <v>2389475697.9000001</v>
      </c>
      <c r="I35" s="17">
        <f t="shared" si="0"/>
        <v>86.7</v>
      </c>
    </row>
    <row r="36" spans="2:9">
      <c r="B36" s="1">
        <v>44014</v>
      </c>
      <c r="C36" s="1">
        <v>44835</v>
      </c>
      <c r="D36" s="2">
        <v>600000</v>
      </c>
      <c r="E36" s="10">
        <v>3.8487</v>
      </c>
      <c r="F36" s="10">
        <v>3.8487</v>
      </c>
      <c r="G36" s="2">
        <v>599994</v>
      </c>
      <c r="H36" s="2">
        <v>551283100.57000005</v>
      </c>
      <c r="I36" s="17">
        <f t="shared" si="0"/>
        <v>99.999000000000009</v>
      </c>
    </row>
    <row r="37" spans="2:9">
      <c r="B37" s="1">
        <v>44020</v>
      </c>
      <c r="C37" s="1">
        <v>44835</v>
      </c>
      <c r="D37" s="2">
        <v>3000000</v>
      </c>
      <c r="E37" s="10">
        <v>4.0145999999999997</v>
      </c>
      <c r="F37" s="10">
        <v>4.0250000000000004</v>
      </c>
      <c r="G37">
        <v>2275000</v>
      </c>
      <c r="H37" s="2">
        <v>2083810769.1199999</v>
      </c>
      <c r="I37" s="17">
        <f t="shared" si="0"/>
        <v>75.833333333333329</v>
      </c>
    </row>
    <row r="38" spans="2:9">
      <c r="B38" s="1">
        <v>44020</v>
      </c>
      <c r="C38" s="1">
        <v>44835</v>
      </c>
      <c r="D38" s="2">
        <v>600000</v>
      </c>
      <c r="E38" s="10">
        <v>4.0145999999999997</v>
      </c>
      <c r="F38" s="10">
        <v>4.0145999999999997</v>
      </c>
      <c r="G38" s="2">
        <v>96023</v>
      </c>
      <c r="H38" s="2">
        <v>87967063.5</v>
      </c>
      <c r="I38" s="17">
        <f t="shared" si="0"/>
        <v>16.003833333333333</v>
      </c>
    </row>
    <row r="39" spans="2:9">
      <c r="B39" s="1">
        <v>44042</v>
      </c>
      <c r="C39" s="1">
        <v>44835</v>
      </c>
      <c r="D39" s="2">
        <v>2500000</v>
      </c>
      <c r="E39" s="10">
        <v>3.6606000000000001</v>
      </c>
      <c r="F39" s="10">
        <v>3.67</v>
      </c>
      <c r="G39" s="2">
        <v>1950000</v>
      </c>
      <c r="H39" s="2">
        <v>1803867607.6700001</v>
      </c>
      <c r="I39" s="17">
        <f t="shared" si="0"/>
        <v>78</v>
      </c>
    </row>
    <row r="40" spans="2:9">
      <c r="B40" s="1">
        <v>44035</v>
      </c>
      <c r="C40" s="1">
        <v>44835</v>
      </c>
      <c r="D40" s="2">
        <v>3000000</v>
      </c>
      <c r="E40" s="10">
        <v>3.9586999999999999</v>
      </c>
      <c r="F40" s="10">
        <v>3.9687999999999999</v>
      </c>
      <c r="G40" s="2">
        <v>3000000</v>
      </c>
      <c r="H40" s="2">
        <v>2755840519.1900001</v>
      </c>
      <c r="I40" s="17">
        <f t="shared" si="0"/>
        <v>100</v>
      </c>
    </row>
    <row r="41" spans="2:9">
      <c r="B41" s="1">
        <v>44035</v>
      </c>
      <c r="C41" s="1">
        <v>44835</v>
      </c>
      <c r="D41" s="2">
        <v>600000</v>
      </c>
      <c r="E41" s="10">
        <v>3.9586999999999999</v>
      </c>
      <c r="F41" s="10">
        <v>3.9586999999999999</v>
      </c>
      <c r="G41">
        <v>599995</v>
      </c>
      <c r="H41" s="2">
        <v>551249462.13999999</v>
      </c>
      <c r="I41" s="17">
        <f t="shared" si="0"/>
        <v>99.999166666666667</v>
      </c>
    </row>
    <row r="42" spans="2:9">
      <c r="B42" s="1">
        <v>44028</v>
      </c>
      <c r="C42" s="1">
        <v>44835</v>
      </c>
      <c r="D42" s="2">
        <v>3000000</v>
      </c>
      <c r="E42" s="10">
        <v>4.0198</v>
      </c>
      <c r="F42" s="10">
        <v>4.0288000000000004</v>
      </c>
      <c r="G42" s="2">
        <v>2350000</v>
      </c>
      <c r="H42" s="2">
        <v>2154285772.4200001</v>
      </c>
      <c r="I42" s="17">
        <f t="shared" si="0"/>
        <v>78.333333333333329</v>
      </c>
    </row>
    <row r="43" spans="2:9">
      <c r="B43" s="1">
        <v>44028</v>
      </c>
      <c r="C43" s="1">
        <v>44835</v>
      </c>
      <c r="D43" s="2">
        <v>600000</v>
      </c>
      <c r="E43" s="10">
        <v>4.0198</v>
      </c>
      <c r="F43" s="10">
        <v>4.0198</v>
      </c>
      <c r="G43" s="2">
        <v>599996</v>
      </c>
      <c r="H43" s="2">
        <v>550113585.84000003</v>
      </c>
      <c r="I43" s="17">
        <f t="shared" si="0"/>
        <v>99.999333333333325</v>
      </c>
    </row>
    <row r="44" spans="2:9">
      <c r="B44" s="1"/>
      <c r="C44" s="1"/>
      <c r="E44" s="10"/>
      <c r="F44" s="10"/>
      <c r="H44" s="2"/>
      <c r="I44" s="17"/>
    </row>
    <row r="45" spans="2:9">
      <c r="B45" s="5"/>
      <c r="C45" s="5"/>
      <c r="D45" s="6">
        <f>SUM(D46:D54)</f>
        <v>45000000</v>
      </c>
      <c r="E45" s="15">
        <f>SUMPRODUCT(E46:E54,$H46:$H54)/$H45</f>
        <v>5.1293273780943691</v>
      </c>
      <c r="F45" s="15">
        <f>SUMPRODUCT(F46:F54,$H46:$H54)/$H45</f>
        <v>5.1379698816300348</v>
      </c>
      <c r="G45" s="6">
        <f>SUM(G46:G54)</f>
        <v>43043901</v>
      </c>
      <c r="H45" s="6">
        <f>SUM(H46:H54)</f>
        <v>36225357415.109993</v>
      </c>
      <c r="I45" s="19">
        <f t="shared" si="0"/>
        <v>95.653113333333323</v>
      </c>
    </row>
    <row r="46" spans="2:9">
      <c r="B46" s="1">
        <v>44014</v>
      </c>
      <c r="C46" s="1">
        <v>45292</v>
      </c>
      <c r="D46" s="2">
        <v>8500000</v>
      </c>
      <c r="E46" s="10">
        <v>5.1024000000000003</v>
      </c>
      <c r="F46" s="10">
        <v>5.1134000000000004</v>
      </c>
      <c r="G46" s="2">
        <v>8500000</v>
      </c>
      <c r="H46" s="2">
        <v>7148295296.1400003</v>
      </c>
      <c r="I46" s="17">
        <f t="shared" si="0"/>
        <v>100</v>
      </c>
    </row>
    <row r="47" spans="2:9">
      <c r="B47" s="1">
        <v>44014</v>
      </c>
      <c r="C47" s="1">
        <v>45292</v>
      </c>
      <c r="D47" s="2">
        <v>1700000</v>
      </c>
      <c r="E47" s="10">
        <v>5.1024000000000003</v>
      </c>
      <c r="F47" s="10">
        <v>5.1024000000000003</v>
      </c>
      <c r="G47" s="2">
        <v>1699993</v>
      </c>
      <c r="H47" s="2">
        <v>1429938973.0799999</v>
      </c>
      <c r="I47" s="17">
        <f t="shared" si="0"/>
        <v>99.999588235294112</v>
      </c>
    </row>
    <row r="48" spans="2:9">
      <c r="B48" s="1">
        <v>44020</v>
      </c>
      <c r="C48" s="1">
        <v>45292</v>
      </c>
      <c r="D48" s="2">
        <v>9000000</v>
      </c>
      <c r="E48" s="10">
        <v>5.2009999999999996</v>
      </c>
      <c r="F48" s="10">
        <v>5.2099000000000002</v>
      </c>
      <c r="G48">
        <v>9000000</v>
      </c>
      <c r="H48" s="2">
        <v>7550208685.8800001</v>
      </c>
      <c r="I48" s="17">
        <f t="shared" si="0"/>
        <v>100</v>
      </c>
    </row>
    <row r="49" spans="2:9">
      <c r="B49" s="1">
        <v>44020</v>
      </c>
      <c r="C49" s="1">
        <v>45292</v>
      </c>
      <c r="D49" s="2">
        <v>1800000</v>
      </c>
      <c r="E49" s="10">
        <v>5.2009999999999996</v>
      </c>
      <c r="F49" s="10">
        <v>5.2009999999999996</v>
      </c>
      <c r="G49" s="2">
        <v>1776531</v>
      </c>
      <c r="H49" s="2">
        <v>1490654708.3099999</v>
      </c>
      <c r="I49" s="17">
        <f t="shared" si="0"/>
        <v>98.696166666666656</v>
      </c>
    </row>
    <row r="50" spans="2:9">
      <c r="B50" s="1">
        <v>44042</v>
      </c>
      <c r="C50" s="1">
        <v>45292</v>
      </c>
      <c r="D50" s="2">
        <v>6000000</v>
      </c>
      <c r="E50" s="10">
        <v>4.8708999999999998</v>
      </c>
      <c r="F50" s="10">
        <v>4.8849999999999998</v>
      </c>
      <c r="G50" s="2">
        <v>4872400</v>
      </c>
      <c r="H50" s="2">
        <v>4144750731.0799999</v>
      </c>
      <c r="I50" s="17">
        <f t="shared" si="0"/>
        <v>81.206666666666678</v>
      </c>
    </row>
    <row r="51" spans="2:9">
      <c r="B51" s="1">
        <v>44035</v>
      </c>
      <c r="C51" s="1">
        <v>45292</v>
      </c>
      <c r="D51" s="2">
        <v>6000000</v>
      </c>
      <c r="E51" s="10">
        <v>5.1369999999999996</v>
      </c>
      <c r="F51" s="10">
        <v>5.1444999999999999</v>
      </c>
      <c r="G51" s="2">
        <v>6000000</v>
      </c>
      <c r="H51" s="2">
        <v>5055135871.25</v>
      </c>
      <c r="I51" s="17">
        <f t="shared" si="0"/>
        <v>100</v>
      </c>
    </row>
    <row r="52" spans="2:9">
      <c r="B52" s="1">
        <v>44035</v>
      </c>
      <c r="C52" s="1">
        <v>45292</v>
      </c>
      <c r="D52" s="2">
        <v>1200000</v>
      </c>
      <c r="E52" s="10">
        <v>5.1369999999999996</v>
      </c>
      <c r="F52" s="10">
        <v>5.1369999999999996</v>
      </c>
      <c r="G52">
        <v>1199990</v>
      </c>
      <c r="H52" s="2">
        <v>1011220951.77</v>
      </c>
      <c r="I52" s="17">
        <f t="shared" si="0"/>
        <v>99.999166666666667</v>
      </c>
    </row>
    <row r="53" spans="2:9">
      <c r="B53" s="1">
        <v>44028</v>
      </c>
      <c r="C53" s="1">
        <v>45292</v>
      </c>
      <c r="D53" s="2">
        <v>9000000</v>
      </c>
      <c r="E53" s="10">
        <v>5.2016999999999998</v>
      </c>
      <c r="F53" s="10">
        <v>5.2119999999999997</v>
      </c>
      <c r="G53" s="2">
        <v>8195000</v>
      </c>
      <c r="H53" s="2">
        <v>6883026178.29</v>
      </c>
      <c r="I53" s="17">
        <f t="shared" si="0"/>
        <v>91.055555555555557</v>
      </c>
    </row>
    <row r="54" spans="2:9">
      <c r="B54" s="1">
        <v>44028</v>
      </c>
      <c r="C54" s="1">
        <v>45292</v>
      </c>
      <c r="D54" s="2">
        <v>1800000</v>
      </c>
      <c r="E54" s="10">
        <v>5.2016999999999998</v>
      </c>
      <c r="F54" s="10">
        <v>5.2016999999999998</v>
      </c>
      <c r="G54" s="2">
        <v>1799987</v>
      </c>
      <c r="H54" s="2">
        <v>1512126019.3099999</v>
      </c>
      <c r="I54" s="17">
        <f t="shared" si="0"/>
        <v>99.999277777777777</v>
      </c>
    </row>
    <row r="55" spans="2:9">
      <c r="B55" s="1"/>
      <c r="C55" s="1"/>
      <c r="E55" s="10"/>
      <c r="F55" s="10"/>
      <c r="H55" s="2"/>
      <c r="I55" s="17"/>
    </row>
    <row r="56" spans="2:9">
      <c r="B56" s="12" t="s">
        <v>11</v>
      </c>
      <c r="C56" s="12"/>
      <c r="D56" s="14">
        <f>SUM(D57,D61,D65,D69)</f>
        <v>8120000</v>
      </c>
      <c r="E56" s="12"/>
      <c r="F56" s="12"/>
      <c r="G56" s="14">
        <f t="shared" ref="G56:H56" si="2">SUM(G57,G61,G65,G69)</f>
        <v>3812173</v>
      </c>
      <c r="H56" s="14">
        <f t="shared" si="2"/>
        <v>15217254111.640001</v>
      </c>
      <c r="I56" s="18">
        <f t="shared" si="0"/>
        <v>46.947943349753693</v>
      </c>
    </row>
    <row r="57" spans="2:9">
      <c r="B57" s="5"/>
      <c r="C57" s="5"/>
      <c r="D57" s="6">
        <f>SUM(D58:D59)</f>
        <v>4133140</v>
      </c>
      <c r="E57" s="15">
        <f>SUMPRODUCT(E58:E59,$H58:$H59)/$H57</f>
        <v>1.8633083845820739</v>
      </c>
      <c r="F57" s="15">
        <f>SUMPRODUCT(F58:F59,$H58:$H59)/$H57</f>
        <v>1.8633083845820739</v>
      </c>
      <c r="G57" s="6">
        <f>SUM(G58:G59)</f>
        <v>3327488</v>
      </c>
      <c r="H57" s="6">
        <f>SUM(H58:H59)</f>
        <v>13142622201.360001</v>
      </c>
      <c r="I57" s="19">
        <f t="shared" si="0"/>
        <v>80.507507609226877</v>
      </c>
    </row>
    <row r="58" spans="2:9">
      <c r="B58" s="1">
        <v>44019</v>
      </c>
      <c r="C58" s="1">
        <v>45792</v>
      </c>
      <c r="D58" s="2">
        <v>1788540</v>
      </c>
      <c r="E58" s="10">
        <v>1.96</v>
      </c>
      <c r="F58" s="10">
        <v>1.96</v>
      </c>
      <c r="G58" s="2">
        <v>1442700</v>
      </c>
      <c r="H58" s="2">
        <v>5667437663.2600002</v>
      </c>
      <c r="I58" s="17">
        <f t="shared" si="0"/>
        <v>80.663557985843198</v>
      </c>
    </row>
    <row r="59" spans="2:9">
      <c r="B59" s="1">
        <v>44033</v>
      </c>
      <c r="C59" s="1">
        <v>45792</v>
      </c>
      <c r="D59" s="2">
        <v>2344600</v>
      </c>
      <c r="E59" s="10">
        <v>1.79</v>
      </c>
      <c r="F59" s="10">
        <v>1.79</v>
      </c>
      <c r="G59" s="2">
        <v>1884788</v>
      </c>
      <c r="H59" s="2">
        <v>7475184538.1000004</v>
      </c>
      <c r="I59" s="17">
        <f t="shared" si="0"/>
        <v>80.388467115925948</v>
      </c>
    </row>
    <row r="60" spans="2:9">
      <c r="B60" s="1"/>
      <c r="C60" s="1"/>
      <c r="E60" s="10"/>
      <c r="F60" s="10"/>
      <c r="H60" s="2"/>
      <c r="I60" s="17"/>
    </row>
    <row r="61" spans="2:9">
      <c r="B61" s="5"/>
      <c r="C61" s="5"/>
      <c r="D61" s="6">
        <f>SUM(D62:D63)</f>
        <v>3566860</v>
      </c>
      <c r="E61" s="15">
        <f>SUMPRODUCT(E62:E63,$H62:$H63)/$H61</f>
        <v>2.9586603471167185</v>
      </c>
      <c r="F61" s="15">
        <f>SUMPRODUCT(F62:F63,$H62:$H63)/$H61</f>
        <v>2.9586603471167185</v>
      </c>
      <c r="G61" s="6">
        <f>SUM(G62:G63)</f>
        <v>338985</v>
      </c>
      <c r="H61" s="6">
        <f>SUM(H62:H63)</f>
        <v>1436906985.6099999</v>
      </c>
      <c r="I61" s="19">
        <f t="shared" si="0"/>
        <v>9.5037371806014246</v>
      </c>
    </row>
    <row r="62" spans="2:9">
      <c r="B62" s="1">
        <v>44019</v>
      </c>
      <c r="C62" s="1">
        <v>47710</v>
      </c>
      <c r="D62" s="2">
        <v>1511460</v>
      </c>
      <c r="E62" s="10">
        <v>3.08</v>
      </c>
      <c r="F62" s="10">
        <v>3.08</v>
      </c>
      <c r="G62" s="2">
        <v>57925</v>
      </c>
      <c r="H62" s="2">
        <v>242702911.23000002</v>
      </c>
      <c r="I62" s="17">
        <f t="shared" si="0"/>
        <v>3.832387228242891</v>
      </c>
    </row>
    <row r="63" spans="2:9">
      <c r="B63" s="1">
        <v>44033</v>
      </c>
      <c r="C63" s="1">
        <v>47710</v>
      </c>
      <c r="D63" s="2">
        <v>2055400</v>
      </c>
      <c r="E63" s="10">
        <v>2.9340000000000002</v>
      </c>
      <c r="F63" s="10">
        <v>2.9340000000000002</v>
      </c>
      <c r="G63" s="2">
        <v>281060</v>
      </c>
      <c r="H63" s="2">
        <v>1194204074.3799999</v>
      </c>
      <c r="I63" s="17">
        <f t="shared" si="0"/>
        <v>13.674223995329376</v>
      </c>
    </row>
    <row r="64" spans="2:9">
      <c r="B64" s="1"/>
      <c r="C64" s="1"/>
      <c r="E64" s="10"/>
      <c r="F64" s="10"/>
      <c r="H64" s="2"/>
      <c r="I64" s="17"/>
    </row>
    <row r="65" spans="2:9">
      <c r="B65" s="5"/>
      <c r="C65" s="5"/>
      <c r="D65" s="6">
        <f>SUM(D66:D67)</f>
        <v>218870</v>
      </c>
      <c r="E65" s="15">
        <f>SUMPRODUCT(E66:E67,$H66:$H67)/$H65</f>
        <v>3.84869295909933</v>
      </c>
      <c r="F65" s="15">
        <f>SUMPRODUCT(F66:F67,$H66:$H67)/$H65</f>
        <v>3.84869295909933</v>
      </c>
      <c r="G65" s="6">
        <f>SUM(G66:G67)</f>
        <v>130550</v>
      </c>
      <c r="H65" s="6">
        <f>SUM(H66:H67)</f>
        <v>567752357.41999996</v>
      </c>
      <c r="I65" s="19">
        <f t="shared" si="0"/>
        <v>59.647279206835101</v>
      </c>
    </row>
    <row r="66" spans="2:9">
      <c r="B66" s="1">
        <v>44019</v>
      </c>
      <c r="C66" s="1">
        <v>51363</v>
      </c>
      <c r="D66" s="2">
        <v>118870</v>
      </c>
      <c r="E66" s="10">
        <v>3.907</v>
      </c>
      <c r="F66" s="10">
        <v>3.907</v>
      </c>
      <c r="G66" s="2">
        <v>94350</v>
      </c>
      <c r="H66" s="2">
        <v>407053522.82999998</v>
      </c>
      <c r="I66" s="17">
        <f t="shared" si="0"/>
        <v>79.372423656094895</v>
      </c>
    </row>
    <row r="67" spans="2:9">
      <c r="B67" s="1">
        <v>44033</v>
      </c>
      <c r="C67" s="1">
        <v>51363</v>
      </c>
      <c r="D67" s="2">
        <v>100000</v>
      </c>
      <c r="E67" s="10">
        <v>3.7010000000000001</v>
      </c>
      <c r="F67" s="10">
        <v>3.7010000000000001</v>
      </c>
      <c r="G67" s="2">
        <v>36200</v>
      </c>
      <c r="H67" s="2">
        <v>160698834.59</v>
      </c>
      <c r="I67" s="17">
        <f t="shared" si="0"/>
        <v>36.199999999999996</v>
      </c>
    </row>
    <row r="68" spans="2:9">
      <c r="B68" s="1"/>
      <c r="C68" s="1"/>
      <c r="E68" s="10"/>
      <c r="F68" s="10"/>
      <c r="H68" s="2"/>
      <c r="I68" s="17"/>
    </row>
    <row r="69" spans="2:9">
      <c r="B69" s="5"/>
      <c r="C69" s="5"/>
      <c r="D69" s="6">
        <f>SUM(D70:D71)</f>
        <v>201130</v>
      </c>
      <c r="E69" s="15">
        <f>SUMPRODUCT(E70:E71,$H70:$H71)/$H69</f>
        <v>3.9169355223707334</v>
      </c>
      <c r="F69" s="15">
        <f>SUMPRODUCT(F70:F71,$H70:$H71)/$H69</f>
        <v>3.9169355223707334</v>
      </c>
      <c r="G69" s="6">
        <f>SUM(G70:G71)</f>
        <v>15150</v>
      </c>
      <c r="H69" s="6">
        <f>SUM(H70:H71)</f>
        <v>69972567.25</v>
      </c>
      <c r="I69" s="19">
        <f t="shared" si="0"/>
        <v>7.5324417043703074</v>
      </c>
    </row>
    <row r="70" spans="2:9">
      <c r="B70" s="1">
        <v>44019</v>
      </c>
      <c r="C70" s="1">
        <v>56749</v>
      </c>
      <c r="D70" s="2">
        <v>101130</v>
      </c>
      <c r="E70" s="10">
        <v>4.0199999999999996</v>
      </c>
      <c r="F70" s="10">
        <v>4.0199999999999996</v>
      </c>
      <c r="G70" s="2">
        <v>5650</v>
      </c>
      <c r="H70" s="2">
        <v>25592960.530000001</v>
      </c>
      <c r="I70" s="17">
        <f t="shared" ref="I70:I94" si="3">(G70/D70)*100</f>
        <v>5.5868683872243645</v>
      </c>
    </row>
    <row r="71" spans="2:9">
      <c r="B71" s="1">
        <v>44033</v>
      </c>
      <c r="C71" s="1">
        <v>56749</v>
      </c>
      <c r="D71" s="2">
        <v>100000</v>
      </c>
      <c r="E71" s="10">
        <v>3.8574999999999999</v>
      </c>
      <c r="F71" s="10">
        <v>3.8574999999999999</v>
      </c>
      <c r="G71" s="2">
        <v>9500</v>
      </c>
      <c r="H71" s="2">
        <v>44379606.719999999</v>
      </c>
      <c r="I71" s="17">
        <f t="shared" si="3"/>
        <v>9.5</v>
      </c>
    </row>
    <row r="72" spans="2:9">
      <c r="B72" s="1"/>
      <c r="C72" s="1"/>
      <c r="E72" s="10"/>
      <c r="F72" s="10"/>
      <c r="H72" s="2"/>
      <c r="I72" s="17"/>
    </row>
    <row r="73" spans="2:9">
      <c r="B73" s="12" t="s">
        <v>12</v>
      </c>
      <c r="C73" s="12"/>
      <c r="D73" s="14">
        <f>SUM(D74,D84)</f>
        <v>3890000</v>
      </c>
      <c r="E73" s="12"/>
      <c r="F73" s="12"/>
      <c r="G73" s="14">
        <f t="shared" ref="G73:H73" si="4">SUM(G74,G84)</f>
        <v>3480213</v>
      </c>
      <c r="H73" s="14">
        <f t="shared" si="4"/>
        <v>4209312286.29</v>
      </c>
      <c r="I73" s="18">
        <f t="shared" si="3"/>
        <v>89.465629820051419</v>
      </c>
    </row>
    <row r="74" spans="2:9">
      <c r="B74" s="5"/>
      <c r="C74" s="5"/>
      <c r="D74" s="6">
        <f>SUM(D75:D82)</f>
        <v>2280000</v>
      </c>
      <c r="E74" s="15">
        <f>SUMPRODUCT(E75:E82,$H75:$H82)/$H74</f>
        <v>6.2270408924187235</v>
      </c>
      <c r="F74" s="15">
        <f>SUMPRODUCT(F75:F82,$H75:$H82)/$H74</f>
        <v>6.2352080857101795</v>
      </c>
      <c r="G74" s="6">
        <f>SUM(G75:G82)</f>
        <v>2195386</v>
      </c>
      <c r="H74" s="6">
        <f>SUM(H75:H82)</f>
        <v>2627471243.1100001</v>
      </c>
      <c r="I74" s="19">
        <f t="shared" si="3"/>
        <v>96.288859649122799</v>
      </c>
    </row>
    <row r="75" spans="2:9">
      <c r="B75" s="1">
        <v>44014</v>
      </c>
      <c r="C75" s="1">
        <v>46388</v>
      </c>
      <c r="D75" s="2">
        <v>150000</v>
      </c>
      <c r="E75" s="10">
        <v>6.2347999999999999</v>
      </c>
      <c r="F75" s="10">
        <v>6.2350000000000003</v>
      </c>
      <c r="G75" s="2">
        <v>150000</v>
      </c>
      <c r="H75" s="2">
        <v>178916027.84999999</v>
      </c>
      <c r="I75" s="17">
        <f t="shared" si="3"/>
        <v>100</v>
      </c>
    </row>
    <row r="76" spans="2:9">
      <c r="B76" s="1">
        <v>44014</v>
      </c>
      <c r="C76" s="1">
        <v>46388</v>
      </c>
      <c r="D76" s="2">
        <v>30000</v>
      </c>
      <c r="E76" s="10">
        <v>6.2347999999999999</v>
      </c>
      <c r="F76" s="10">
        <v>6.2347999999999999</v>
      </c>
      <c r="G76" s="2">
        <v>29995</v>
      </c>
      <c r="H76" s="2">
        <v>35785875.090000004</v>
      </c>
      <c r="I76" s="17">
        <f t="shared" si="3"/>
        <v>99.983333333333334</v>
      </c>
    </row>
    <row r="77" spans="2:9">
      <c r="B77" s="1">
        <v>44020</v>
      </c>
      <c r="C77" s="1">
        <v>46388</v>
      </c>
      <c r="D77" s="2">
        <v>150000</v>
      </c>
      <c r="E77" s="10">
        <v>6.1864999999999997</v>
      </c>
      <c r="F77" s="10">
        <v>6.19</v>
      </c>
      <c r="G77" s="2">
        <v>65400</v>
      </c>
      <c r="H77" s="2">
        <v>78262830.420000002</v>
      </c>
      <c r="I77" s="17">
        <f t="shared" si="3"/>
        <v>43.6</v>
      </c>
    </row>
    <row r="78" spans="2:9">
      <c r="B78" s="1">
        <v>44042</v>
      </c>
      <c r="C78" s="1">
        <v>46388</v>
      </c>
      <c r="D78" s="2">
        <v>150000</v>
      </c>
      <c r="E78" s="10">
        <v>6.0266999999999999</v>
      </c>
      <c r="F78" s="10">
        <v>6.0298999999999996</v>
      </c>
      <c r="G78" s="2">
        <v>150000</v>
      </c>
      <c r="H78" s="2">
        <v>181554091.74000001</v>
      </c>
      <c r="I78" s="17">
        <f t="shared" si="3"/>
        <v>100</v>
      </c>
    </row>
    <row r="79" spans="2:9">
      <c r="B79" s="1">
        <v>44035</v>
      </c>
      <c r="C79" s="1">
        <v>46388</v>
      </c>
      <c r="D79" s="2">
        <v>1000000</v>
      </c>
      <c r="E79" s="10">
        <v>6.2754000000000003</v>
      </c>
      <c r="F79" s="10">
        <v>6.2877999999999998</v>
      </c>
      <c r="G79" s="2">
        <v>1000000</v>
      </c>
      <c r="H79" s="2">
        <v>1194776740.23</v>
      </c>
      <c r="I79" s="17">
        <f t="shared" si="3"/>
        <v>100</v>
      </c>
    </row>
    <row r="80" spans="2:9">
      <c r="B80" s="1">
        <v>44035</v>
      </c>
      <c r="C80" s="1">
        <v>46388</v>
      </c>
      <c r="D80" s="2">
        <v>200000</v>
      </c>
      <c r="E80" s="10">
        <v>6.2754000000000003</v>
      </c>
      <c r="F80" s="10">
        <v>6.2754000000000003</v>
      </c>
      <c r="G80" s="2">
        <v>199997</v>
      </c>
      <c r="H80" s="2">
        <v>239009564.72</v>
      </c>
      <c r="I80" s="17">
        <f t="shared" si="3"/>
        <v>99.998500000000007</v>
      </c>
    </row>
    <row r="81" spans="2:9">
      <c r="B81" s="1">
        <v>44028</v>
      </c>
      <c r="C81" s="1">
        <v>46388</v>
      </c>
      <c r="D81" s="2">
        <v>500000</v>
      </c>
      <c r="E81" s="10">
        <v>6.1833</v>
      </c>
      <c r="F81" s="10">
        <v>6.1928999999999998</v>
      </c>
      <c r="G81" s="2">
        <v>500000</v>
      </c>
      <c r="H81" s="2">
        <v>599287263.10000002</v>
      </c>
      <c r="I81" s="17">
        <f t="shared" si="3"/>
        <v>100</v>
      </c>
    </row>
    <row r="82" spans="2:9">
      <c r="B82" s="1">
        <v>44028</v>
      </c>
      <c r="C82" s="1">
        <v>46388</v>
      </c>
      <c r="D82" s="2">
        <v>100000</v>
      </c>
      <c r="E82" s="10">
        <v>6.1833</v>
      </c>
      <c r="F82" s="10">
        <v>6.1833</v>
      </c>
      <c r="G82" s="2">
        <v>99994</v>
      </c>
      <c r="H82" s="2">
        <v>119878849.95999999</v>
      </c>
      <c r="I82" s="17">
        <f t="shared" si="3"/>
        <v>99.994</v>
      </c>
    </row>
    <row r="83" spans="2:9">
      <c r="B83" s="1"/>
      <c r="C83" s="1"/>
      <c r="E83" s="10"/>
      <c r="F83" s="10"/>
      <c r="H83" s="2"/>
      <c r="I83" s="17"/>
    </row>
    <row r="84" spans="2:9">
      <c r="B84" s="5"/>
      <c r="C84" s="5"/>
      <c r="D84" s="6">
        <f>SUM(D85:D92)</f>
        <v>1610000</v>
      </c>
      <c r="E84" s="15">
        <f>SUMPRODUCT(E85:E92,$H85:$H92)/$H84</f>
        <v>6.8479139736829291</v>
      </c>
      <c r="F84" s="15">
        <f>SUMPRODUCT(F85:F92,$H85:$H92)/$H84</f>
        <v>6.8585252653602273</v>
      </c>
      <c r="G84" s="6">
        <f>SUM(G85:G92)</f>
        <v>1284827</v>
      </c>
      <c r="H84" s="6">
        <f>SUM(H85:H92)</f>
        <v>1581841043.1799998</v>
      </c>
      <c r="I84" s="19">
        <f t="shared" si="3"/>
        <v>79.802919254658391</v>
      </c>
    </row>
    <row r="85" spans="2:9">
      <c r="B85" s="1">
        <v>44014</v>
      </c>
      <c r="C85" s="1">
        <v>47849</v>
      </c>
      <c r="D85" s="2">
        <v>150000</v>
      </c>
      <c r="E85" s="10">
        <v>6.8456999999999999</v>
      </c>
      <c r="F85" s="10">
        <v>6.86</v>
      </c>
      <c r="G85" s="2">
        <v>150000</v>
      </c>
      <c r="H85" s="2">
        <v>184138924.08000001</v>
      </c>
      <c r="I85" s="17">
        <f t="shared" si="3"/>
        <v>100</v>
      </c>
    </row>
    <row r="86" spans="2:9">
      <c r="B86" s="1">
        <v>44014</v>
      </c>
      <c r="C86" s="1">
        <v>47849</v>
      </c>
      <c r="D86" s="2">
        <v>30000</v>
      </c>
      <c r="E86" s="10">
        <v>6.8456999999999999</v>
      </c>
      <c r="F86" s="10">
        <v>6.8456999999999999</v>
      </c>
      <c r="G86" s="2">
        <v>29994</v>
      </c>
      <c r="H86" s="2">
        <v>36830123.240000002</v>
      </c>
      <c r="I86" s="17">
        <f t="shared" si="3"/>
        <v>99.98</v>
      </c>
    </row>
    <row r="87" spans="2:9">
      <c r="B87" s="1">
        <v>44020</v>
      </c>
      <c r="C87" s="1">
        <v>47849</v>
      </c>
      <c r="D87" s="2">
        <v>150000</v>
      </c>
      <c r="E87" s="10">
        <v>6.7519999999999998</v>
      </c>
      <c r="F87" s="10">
        <v>6.76</v>
      </c>
      <c r="G87" s="2">
        <v>85000</v>
      </c>
      <c r="H87" s="2">
        <v>105111774.41</v>
      </c>
      <c r="I87" s="17">
        <f t="shared" si="3"/>
        <v>56.666666666666664</v>
      </c>
    </row>
    <row r="88" spans="2:9">
      <c r="B88" s="1">
        <v>44020</v>
      </c>
      <c r="C88" s="1">
        <v>47849</v>
      </c>
      <c r="D88" s="2">
        <v>30000</v>
      </c>
      <c r="E88" s="10">
        <v>6.7519999999999998</v>
      </c>
      <c r="F88" s="10">
        <v>6.7519999999999998</v>
      </c>
      <c r="G88" s="2">
        <v>29994</v>
      </c>
      <c r="H88" s="2">
        <v>37100566.25</v>
      </c>
      <c r="I88" s="17">
        <f t="shared" si="3"/>
        <v>99.98</v>
      </c>
    </row>
    <row r="89" spans="2:9">
      <c r="B89" s="1">
        <v>44042</v>
      </c>
      <c r="C89" s="1">
        <v>47849</v>
      </c>
      <c r="D89" s="2">
        <v>150000</v>
      </c>
      <c r="E89" s="10">
        <v>6.7073999999999998</v>
      </c>
      <c r="F89" s="10">
        <v>6.71</v>
      </c>
      <c r="G89" s="2">
        <v>150000</v>
      </c>
      <c r="H89" s="2">
        <v>186814550.91</v>
      </c>
      <c r="I89" s="17">
        <f t="shared" si="3"/>
        <v>100</v>
      </c>
    </row>
    <row r="90" spans="2:9">
      <c r="B90" s="1">
        <v>44035</v>
      </c>
      <c r="C90" s="1">
        <v>47849</v>
      </c>
      <c r="D90" s="2">
        <v>500000</v>
      </c>
      <c r="E90" s="10">
        <v>6.9194000000000004</v>
      </c>
      <c r="F90" s="10">
        <v>6.93</v>
      </c>
      <c r="G90" s="2">
        <v>500000</v>
      </c>
      <c r="H90" s="2">
        <v>613211708.85000002</v>
      </c>
      <c r="I90" s="17">
        <f t="shared" si="3"/>
        <v>100</v>
      </c>
    </row>
    <row r="91" spans="2:9">
      <c r="B91" s="1">
        <v>44035</v>
      </c>
      <c r="C91" s="1">
        <v>47849</v>
      </c>
      <c r="D91" s="2">
        <v>100000</v>
      </c>
      <c r="E91" s="10">
        <v>6.9194000000000004</v>
      </c>
      <c r="F91" s="10">
        <v>6.9194000000000004</v>
      </c>
      <c r="G91" s="2">
        <v>94539</v>
      </c>
      <c r="H91" s="2">
        <v>115976269.09999999</v>
      </c>
      <c r="I91" s="17">
        <f t="shared" si="3"/>
        <v>94.539000000000001</v>
      </c>
    </row>
    <row r="92" spans="2:9">
      <c r="B92" s="1">
        <v>44028</v>
      </c>
      <c r="C92" s="1">
        <v>47849</v>
      </c>
      <c r="D92" s="2">
        <v>500000</v>
      </c>
      <c r="E92" s="10">
        <v>6.8090999999999999</v>
      </c>
      <c r="F92" s="10">
        <v>6.83</v>
      </c>
      <c r="G92" s="2">
        <v>245300</v>
      </c>
      <c r="H92" s="2">
        <v>302657126.33999997</v>
      </c>
      <c r="I92" s="17">
        <f t="shared" si="3"/>
        <v>49.059999999999995</v>
      </c>
    </row>
    <row r="93" spans="2:9">
      <c r="B93" s="1"/>
      <c r="C93" s="1"/>
      <c r="E93" s="10"/>
      <c r="F93" s="10"/>
      <c r="H93" s="2"/>
      <c r="I93" s="17"/>
    </row>
    <row r="94" spans="2:9">
      <c r="B94" s="12"/>
      <c r="C94" s="12"/>
      <c r="D94" s="14">
        <f>SUM(D73,D56,D20,D5)</f>
        <v>141910000</v>
      </c>
      <c r="E94" s="16"/>
      <c r="F94" s="16"/>
      <c r="G94" s="14">
        <f t="shared" ref="G94:H94" si="5">SUM(G73,G56,G20,G5)</f>
        <v>122955801</v>
      </c>
      <c r="H94" s="14">
        <f t="shared" si="5"/>
        <v>153479493460.45999</v>
      </c>
      <c r="I94" s="18">
        <f t="shared" si="3"/>
        <v>86.643507152420554</v>
      </c>
    </row>
    <row r="95" spans="2:9">
      <c r="C95" s="11"/>
      <c r="D95" s="11"/>
      <c r="E95" s="11"/>
      <c r="F95" s="11"/>
      <c r="G95" s="11"/>
      <c r="H95" s="11"/>
      <c r="I95" s="11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/>
  <dimension ref="B1:J103"/>
  <sheetViews>
    <sheetView zoomScale="85" zoomScaleNormal="85" workbookViewId="0"/>
  </sheetViews>
  <sheetFormatPr defaultRowHeight="15"/>
  <cols>
    <col min="2" max="2" width="13.140625" customWidth="1"/>
    <col min="3" max="3" width="18.7109375" customWidth="1"/>
    <col min="4" max="4" width="19" customWidth="1"/>
    <col min="5" max="5" width="12" customWidth="1"/>
    <col min="6" max="6" width="13.28515625" customWidth="1"/>
    <col min="7" max="7" width="12.28515625" customWidth="1"/>
    <col min="8" max="8" width="16.140625" customWidth="1"/>
    <col min="9" max="9" width="17.7109375" customWidth="1"/>
    <col min="10" max="10" width="17.28515625" customWidth="1"/>
  </cols>
  <sheetData>
    <row r="1" spans="2:10">
      <c r="B1" s="8" t="s">
        <v>17</v>
      </c>
      <c r="J1" s="17"/>
    </row>
    <row r="2" spans="2:10">
      <c r="B2" s="8"/>
      <c r="J2" s="17"/>
    </row>
    <row r="3" spans="2:10">
      <c r="B3" s="9" t="s">
        <v>1</v>
      </c>
      <c r="C3" s="9" t="s">
        <v>18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83" t="s">
        <v>8</v>
      </c>
    </row>
    <row r="4" spans="2:10">
      <c r="J4" s="17"/>
    </row>
    <row r="5" spans="2:10">
      <c r="B5" s="21" t="s">
        <v>9</v>
      </c>
      <c r="C5" s="12"/>
      <c r="D5" s="12"/>
      <c r="E5" s="14">
        <f>+E6+E15</f>
        <v>4850000</v>
      </c>
      <c r="F5" s="12"/>
      <c r="G5" s="12"/>
      <c r="H5" s="14">
        <f t="shared" ref="H5:I5" si="0">+H6+H15</f>
        <v>1388189</v>
      </c>
      <c r="I5" s="14">
        <f t="shared" si="0"/>
        <v>14803855306.630001</v>
      </c>
      <c r="J5" s="18">
        <f>+(H5/E5)*100</f>
        <v>28.622453608247422</v>
      </c>
    </row>
    <row r="6" spans="2:10">
      <c r="B6" s="31"/>
      <c r="C6" s="5"/>
      <c r="D6" s="5"/>
      <c r="E6" s="6">
        <f>SUM(E7:E13)</f>
        <v>2304493</v>
      </c>
      <c r="F6" s="15">
        <f>+(F7*I7+F8*I8+F9*I9+F10*I10+F11*I11+F12*I12+F13*I13)/I6</f>
        <v>2.8833527987706248E-2</v>
      </c>
      <c r="G6" s="15">
        <f>+(G7*I7+G8*I8+G9*I9+G10*I10+G11*I11+G12*I12+G13*I13)/I6</f>
        <v>2.8833527987706248E-2</v>
      </c>
      <c r="H6" s="6">
        <f t="shared" ref="H6:I6" si="1">SUM(H7:H13)</f>
        <v>208400</v>
      </c>
      <c r="I6" s="6">
        <f t="shared" si="1"/>
        <v>2225943401.6999998</v>
      </c>
      <c r="J6" s="19">
        <f t="shared" ref="J6:J81" si="2">+(H6/E6)*100</f>
        <v>9.0432038630622884</v>
      </c>
    </row>
    <row r="7" spans="2:10">
      <c r="B7" s="1">
        <v>44049</v>
      </c>
      <c r="C7" s="1">
        <v>44050</v>
      </c>
      <c r="D7" s="1">
        <v>44986</v>
      </c>
      <c r="E7" s="2">
        <v>500000</v>
      </c>
      <c r="F7" s="10">
        <v>2.98E-2</v>
      </c>
      <c r="G7" s="10">
        <v>2.98E-2</v>
      </c>
      <c r="H7" s="2">
        <v>41000</v>
      </c>
      <c r="I7" s="2">
        <v>437539816.51999998</v>
      </c>
      <c r="J7" s="17">
        <f t="shared" si="2"/>
        <v>8.2000000000000011</v>
      </c>
    </row>
    <row r="8" spans="2:10">
      <c r="B8" s="1">
        <v>44056</v>
      </c>
      <c r="C8" s="1">
        <v>44057</v>
      </c>
      <c r="D8" s="1">
        <v>44986</v>
      </c>
      <c r="E8" s="2">
        <v>500000</v>
      </c>
      <c r="F8" s="10">
        <v>2.8500000000000001E-2</v>
      </c>
      <c r="G8" s="10">
        <v>2.8500000000000001E-2</v>
      </c>
      <c r="H8" s="2">
        <v>14050</v>
      </c>
      <c r="I8" s="2">
        <v>149999131.50999999</v>
      </c>
      <c r="J8" s="17">
        <f t="shared" si="2"/>
        <v>2.81</v>
      </c>
    </row>
    <row r="9" spans="2:10">
      <c r="B9" s="1">
        <v>44056</v>
      </c>
      <c r="C9" s="1">
        <v>44057</v>
      </c>
      <c r="D9" s="1">
        <v>44986</v>
      </c>
      <c r="E9" s="2">
        <v>5079</v>
      </c>
      <c r="F9" s="10">
        <v>2.8500000000000001E-2</v>
      </c>
      <c r="G9" s="10">
        <v>2.8500000000000001E-2</v>
      </c>
      <c r="H9">
        <v>0</v>
      </c>
      <c r="I9" s="2">
        <v>0</v>
      </c>
      <c r="J9" s="17">
        <f t="shared" si="2"/>
        <v>0</v>
      </c>
    </row>
    <row r="10" spans="2:10">
      <c r="B10" s="1">
        <v>44063</v>
      </c>
      <c r="C10" s="1">
        <v>44064</v>
      </c>
      <c r="D10" s="1">
        <v>44986</v>
      </c>
      <c r="E10" s="2">
        <v>750000</v>
      </c>
      <c r="F10" s="10">
        <v>2.8899999999999999E-2</v>
      </c>
      <c r="G10" s="10">
        <v>2.8899999999999999E-2</v>
      </c>
      <c r="H10" s="2">
        <v>3050</v>
      </c>
      <c r="I10" s="2">
        <v>32574055.579999998</v>
      </c>
      <c r="J10" s="17">
        <f t="shared" si="2"/>
        <v>0.40666666666666662</v>
      </c>
    </row>
    <row r="11" spans="2:10">
      <c r="B11" s="1">
        <v>44063</v>
      </c>
      <c r="C11" s="1">
        <v>44064</v>
      </c>
      <c r="D11" s="1">
        <v>44986</v>
      </c>
      <c r="E11">
        <v>734</v>
      </c>
      <c r="F11" s="10">
        <v>2.8899999999999999E-2</v>
      </c>
      <c r="G11" s="10">
        <v>2.8899999999999999E-2</v>
      </c>
      <c r="H11">
        <v>0</v>
      </c>
      <c r="I11" s="2">
        <v>0</v>
      </c>
      <c r="J11" s="17">
        <f t="shared" si="2"/>
        <v>0</v>
      </c>
    </row>
    <row r="12" spans="2:10">
      <c r="B12" s="1">
        <v>44070</v>
      </c>
      <c r="C12" s="1">
        <v>44071</v>
      </c>
      <c r="D12" s="1">
        <v>44986</v>
      </c>
      <c r="E12" s="2">
        <v>500000</v>
      </c>
      <c r="F12">
        <v>2.86E-2</v>
      </c>
      <c r="G12">
        <v>2.86E-2</v>
      </c>
      <c r="H12" s="2">
        <v>150300</v>
      </c>
      <c r="I12" s="2">
        <v>1605830398.0899999</v>
      </c>
      <c r="J12" s="17">
        <f t="shared" si="2"/>
        <v>30.06</v>
      </c>
    </row>
    <row r="13" spans="2:10">
      <c r="B13" s="1">
        <v>44070</v>
      </c>
      <c r="C13" s="1">
        <v>44071</v>
      </c>
      <c r="D13" s="1">
        <v>44986</v>
      </c>
      <c r="E13" s="2">
        <v>48680</v>
      </c>
      <c r="F13">
        <v>2.86E-2</v>
      </c>
      <c r="G13">
        <v>2.86E-2</v>
      </c>
      <c r="H13">
        <v>0</v>
      </c>
      <c r="I13" s="2">
        <v>0</v>
      </c>
      <c r="J13" s="17">
        <f t="shared" si="2"/>
        <v>0</v>
      </c>
    </row>
    <row r="14" spans="2:10">
      <c r="B14" s="1"/>
      <c r="C14" s="1"/>
      <c r="D14" s="1"/>
      <c r="F14" s="10"/>
      <c r="G14" s="10"/>
      <c r="I14" s="2"/>
      <c r="J14" s="17"/>
    </row>
    <row r="15" spans="2:10">
      <c r="B15" s="7"/>
      <c r="C15" s="7"/>
      <c r="D15" s="7"/>
      <c r="E15" s="6">
        <f>SUM(E16:E22)</f>
        <v>2545507</v>
      </c>
      <c r="F15" s="15">
        <f>+(F16*I16+F17*I17+F18*I18+F19*I19+F20*I20+F21*I21+F22*I22)/I15</f>
        <v>4.0434668985876193E-2</v>
      </c>
      <c r="G15" s="15">
        <f>+(G16*I16+G17*I17+G18*I18+G19*I19+G20*I20+G21*I21+G22*I22)/I15</f>
        <v>4.0434668985876193E-2</v>
      </c>
      <c r="H15" s="6">
        <f t="shared" ref="H15:I15" si="3">SUM(H16:H22)</f>
        <v>1179789</v>
      </c>
      <c r="I15" s="6">
        <f t="shared" si="3"/>
        <v>12577911904.93</v>
      </c>
      <c r="J15" s="19">
        <f t="shared" si="2"/>
        <v>46.347898473663598</v>
      </c>
    </row>
    <row r="16" spans="2:10">
      <c r="B16" s="1">
        <v>44049</v>
      </c>
      <c r="C16" s="1">
        <v>44050</v>
      </c>
      <c r="D16" s="1">
        <v>46266</v>
      </c>
      <c r="E16" s="2">
        <v>500000</v>
      </c>
      <c r="F16" s="10">
        <v>3.9899999999999998E-2</v>
      </c>
      <c r="G16" s="10">
        <v>3.9899999999999998E-2</v>
      </c>
      <c r="H16" s="2">
        <v>41450</v>
      </c>
      <c r="I16" s="2">
        <v>441609892.5</v>
      </c>
      <c r="J16" s="17">
        <f t="shared" si="2"/>
        <v>8.2900000000000009</v>
      </c>
    </row>
    <row r="17" spans="2:10">
      <c r="B17" s="1">
        <v>44056</v>
      </c>
      <c r="C17" s="1">
        <v>44057</v>
      </c>
      <c r="D17" s="1">
        <v>46266</v>
      </c>
      <c r="E17" s="2">
        <v>500000</v>
      </c>
      <c r="F17" s="10">
        <v>3.9899999999999998E-2</v>
      </c>
      <c r="G17" s="10">
        <v>3.9899999999999998E-2</v>
      </c>
      <c r="H17" s="2">
        <v>262600</v>
      </c>
      <c r="I17" s="2">
        <v>2798817909.71</v>
      </c>
      <c r="J17" s="17">
        <f t="shared" si="2"/>
        <v>52.52</v>
      </c>
    </row>
    <row r="18" spans="2:10">
      <c r="B18" s="1">
        <v>44056</v>
      </c>
      <c r="C18" s="1">
        <v>44057</v>
      </c>
      <c r="D18" s="1">
        <v>46266</v>
      </c>
      <c r="E18" s="2">
        <v>94921</v>
      </c>
      <c r="F18" s="10">
        <v>3.9899999999999998E-2</v>
      </c>
      <c r="G18" s="10">
        <v>3.9899999999999998E-2</v>
      </c>
      <c r="H18" s="2">
        <v>13237</v>
      </c>
      <c r="I18" s="2">
        <v>141081312.50999999</v>
      </c>
      <c r="J18" s="17">
        <f t="shared" si="2"/>
        <v>13.945280812465102</v>
      </c>
    </row>
    <row r="19" spans="2:10">
      <c r="B19" s="1">
        <v>44063</v>
      </c>
      <c r="C19" s="1">
        <v>44064</v>
      </c>
      <c r="D19" s="1">
        <v>46266</v>
      </c>
      <c r="E19" s="2">
        <v>750000</v>
      </c>
      <c r="F19" s="10">
        <v>4.0399999999999998E-2</v>
      </c>
      <c r="G19" s="10">
        <v>4.0399999999999998E-2</v>
      </c>
      <c r="H19" s="2">
        <v>620350</v>
      </c>
      <c r="I19" s="2">
        <v>6614064746.6499996</v>
      </c>
      <c r="J19" s="17">
        <f t="shared" si="2"/>
        <v>82.713333333333338</v>
      </c>
    </row>
    <row r="20" spans="2:10">
      <c r="B20" s="1">
        <v>44063</v>
      </c>
      <c r="C20" s="1">
        <v>44064</v>
      </c>
      <c r="D20" s="1">
        <v>46266</v>
      </c>
      <c r="E20" s="2">
        <v>149266</v>
      </c>
      <c r="F20" s="10">
        <v>4.0399999999999998E-2</v>
      </c>
      <c r="G20" s="10">
        <v>4.0399999999999998E-2</v>
      </c>
      <c r="H20" s="2">
        <v>75971</v>
      </c>
      <c r="I20" s="2">
        <v>809989703.94000006</v>
      </c>
      <c r="J20" s="17">
        <f t="shared" si="2"/>
        <v>50.896386317044737</v>
      </c>
    </row>
    <row r="21" spans="2:10">
      <c r="B21" s="1">
        <v>44070</v>
      </c>
      <c r="C21" s="1">
        <v>44071</v>
      </c>
      <c r="D21" s="1">
        <v>46266</v>
      </c>
      <c r="E21" s="2">
        <v>500000</v>
      </c>
      <c r="F21">
        <v>4.1599999999999998E-2</v>
      </c>
      <c r="G21">
        <v>4.1599999999999998E-2</v>
      </c>
      <c r="H21" s="2">
        <v>158450</v>
      </c>
      <c r="I21" s="2">
        <v>1689895923.21</v>
      </c>
      <c r="J21" s="17">
        <f t="shared" si="2"/>
        <v>31.69</v>
      </c>
    </row>
    <row r="22" spans="2:10">
      <c r="B22" s="1">
        <v>44070</v>
      </c>
      <c r="C22" s="1">
        <v>44071</v>
      </c>
      <c r="D22" s="1">
        <v>46266</v>
      </c>
      <c r="E22" s="2">
        <v>51320</v>
      </c>
      <c r="F22">
        <v>4.1599999999999998E-2</v>
      </c>
      <c r="G22">
        <v>4.1599999999999998E-2</v>
      </c>
      <c r="H22" s="2">
        <v>7731</v>
      </c>
      <c r="I22" s="2">
        <v>82452416.409999996</v>
      </c>
      <c r="J22" s="17">
        <f t="shared" si="2"/>
        <v>15.064302416212003</v>
      </c>
    </row>
    <row r="23" spans="2:10">
      <c r="B23" s="1"/>
      <c r="C23" s="1"/>
      <c r="D23" s="1"/>
      <c r="E23" s="2"/>
      <c r="F23" s="10"/>
      <c r="G23" s="10"/>
      <c r="H23" s="2"/>
      <c r="I23" s="2"/>
      <c r="J23" s="17"/>
    </row>
    <row r="24" spans="2:10">
      <c r="B24" s="13" t="s">
        <v>10</v>
      </c>
      <c r="C24" s="13"/>
      <c r="D24" s="13"/>
      <c r="E24" s="14">
        <f>+E25+E32+E38+E49</f>
        <v>99300000</v>
      </c>
      <c r="F24" s="16"/>
      <c r="G24" s="16"/>
      <c r="H24" s="14">
        <f t="shared" ref="H24:I24" si="4">+H25+H32+H38+H49</f>
        <v>89899953</v>
      </c>
      <c r="I24" s="14">
        <f t="shared" si="4"/>
        <v>85414499864.600006</v>
      </c>
      <c r="J24" s="18">
        <f t="shared" si="2"/>
        <v>90.533688821752264</v>
      </c>
    </row>
    <row r="25" spans="2:10">
      <c r="B25" s="7"/>
      <c r="C25" s="7"/>
      <c r="D25" s="7"/>
      <c r="E25" s="6">
        <f>SUM(E26:E30)</f>
        <v>58000000</v>
      </c>
      <c r="F25" s="15">
        <f>+(F26*I26+F27*I27+F28*I28+F29*I29+F30*I30)/I25</f>
        <v>2.1300669863298531</v>
      </c>
      <c r="G25" s="15">
        <f>+(G26*I26+G27*I27+G28*I28+G29*I29+G30*I30)/I25</f>
        <v>2.1351730624222949</v>
      </c>
      <c r="H25" s="6">
        <f t="shared" ref="H25:I25" si="5">SUM(H26:H30)</f>
        <v>51999984</v>
      </c>
      <c r="I25" s="6">
        <f t="shared" si="5"/>
        <v>51334466393.550003</v>
      </c>
      <c r="J25" s="19">
        <f t="shared" si="2"/>
        <v>89.655144827586213</v>
      </c>
    </row>
    <row r="26" spans="2:10">
      <c r="B26" s="1">
        <v>44042</v>
      </c>
      <c r="C26" s="1">
        <v>44046</v>
      </c>
      <c r="D26" s="1">
        <v>44287</v>
      </c>
      <c r="E26" s="2">
        <v>4000000</v>
      </c>
      <c r="F26" s="10">
        <v>2.1006999999999998</v>
      </c>
      <c r="G26" s="10">
        <v>2.1006999999999998</v>
      </c>
      <c r="H26" s="2">
        <v>3999989</v>
      </c>
      <c r="I26" s="2">
        <v>3945584117.4899998</v>
      </c>
      <c r="J26" s="17">
        <f>+(H26/E26)*100</f>
        <v>99.999724999999998</v>
      </c>
    </row>
    <row r="27" spans="2:10">
      <c r="B27" s="1">
        <v>44056</v>
      </c>
      <c r="C27" s="1">
        <v>44057</v>
      </c>
      <c r="D27" s="1">
        <v>44287</v>
      </c>
      <c r="E27" s="2">
        <v>30000000</v>
      </c>
      <c r="F27" s="10">
        <v>2.0771999999999999</v>
      </c>
      <c r="G27" s="10">
        <v>2.0819000000000001</v>
      </c>
      <c r="H27" s="2">
        <v>30000000</v>
      </c>
      <c r="I27" s="2">
        <v>29618188673.91</v>
      </c>
      <c r="J27" s="17">
        <f>+(H27/E27)*100</f>
        <v>100</v>
      </c>
    </row>
    <row r="28" spans="2:10">
      <c r="B28" s="1">
        <v>44056</v>
      </c>
      <c r="C28" s="1">
        <v>44060</v>
      </c>
      <c r="D28" s="1">
        <v>44287</v>
      </c>
      <c r="E28" s="2">
        <v>6000000</v>
      </c>
      <c r="F28" s="10">
        <v>2.0771999999999999</v>
      </c>
      <c r="G28" s="10">
        <v>2.0771999999999999</v>
      </c>
      <c r="H28">
        <v>0</v>
      </c>
      <c r="I28" s="2">
        <v>0</v>
      </c>
      <c r="J28" s="17">
        <f>+(H28/E28)*100</f>
        <v>0</v>
      </c>
    </row>
    <row r="29" spans="2:10">
      <c r="B29" s="1">
        <v>44070</v>
      </c>
      <c r="C29" s="1">
        <v>44071</v>
      </c>
      <c r="D29" s="1">
        <v>44287</v>
      </c>
      <c r="E29" s="2">
        <v>15000000</v>
      </c>
      <c r="F29">
        <v>2.2246999999999999</v>
      </c>
      <c r="G29">
        <v>2.2330000000000001</v>
      </c>
      <c r="H29" s="2">
        <v>15000000</v>
      </c>
      <c r="I29" s="2">
        <v>14808699373.85</v>
      </c>
      <c r="J29" s="17">
        <f t="shared" ref="J29:J30" si="6">+(H29/E29)*100</f>
        <v>100</v>
      </c>
    </row>
    <row r="30" spans="2:10">
      <c r="B30" s="1">
        <v>44070</v>
      </c>
      <c r="C30" s="1">
        <v>44074</v>
      </c>
      <c r="D30" s="1">
        <v>44287</v>
      </c>
      <c r="E30" s="2">
        <v>3000000</v>
      </c>
      <c r="F30">
        <v>2.2246999999999999</v>
      </c>
      <c r="G30">
        <v>2.2246999999999999</v>
      </c>
      <c r="H30" s="2">
        <v>2999995</v>
      </c>
      <c r="I30" s="2">
        <v>2961994228.3000002</v>
      </c>
      <c r="J30" s="17">
        <f t="shared" si="6"/>
        <v>99.999833333333328</v>
      </c>
    </row>
    <row r="31" spans="2:10">
      <c r="B31" s="1"/>
      <c r="C31" s="1"/>
      <c r="D31" s="1"/>
      <c r="E31" s="2"/>
      <c r="F31" s="10"/>
      <c r="G31" s="10"/>
      <c r="I31" s="2"/>
      <c r="J31" s="17"/>
    </row>
    <row r="32" spans="2:10">
      <c r="B32" s="7"/>
      <c r="C32" s="7"/>
      <c r="D32" s="7"/>
      <c r="E32" s="6">
        <f>SUM(E33:E36)</f>
        <v>10800000</v>
      </c>
      <c r="F32" s="15">
        <f>+(F33*I33+F34*I34+F35*I35+F36*I36)/I32</f>
        <v>2.5698545199882599</v>
      </c>
      <c r="G32" s="15">
        <f>+(G33*I33+G34*I34+G35*I35+G36*I36)/I32</f>
        <v>2.5797229376321598</v>
      </c>
      <c r="H32" s="6">
        <f t="shared" ref="H32" si="7">SUM(H33:H36)</f>
        <v>9999997</v>
      </c>
      <c r="I32" s="6">
        <f>SUM(I33:I36)</f>
        <v>9719329532.2800007</v>
      </c>
      <c r="J32" s="19">
        <f t="shared" ref="J32" si="8">+(H32/E32)*100</f>
        <v>92.592564814814821</v>
      </c>
    </row>
    <row r="33" spans="2:10">
      <c r="B33" s="1">
        <v>44049</v>
      </c>
      <c r="C33" s="1">
        <v>44050</v>
      </c>
      <c r="D33" s="1">
        <v>44470</v>
      </c>
      <c r="E33" s="2">
        <v>4000000</v>
      </c>
      <c r="F33" s="10">
        <v>2.4586000000000001</v>
      </c>
      <c r="G33" s="10">
        <v>2.4649000000000001</v>
      </c>
      <c r="H33" s="2">
        <v>4000000</v>
      </c>
      <c r="I33" s="2">
        <v>3890114752.1100001</v>
      </c>
      <c r="J33" s="17">
        <f>+(H33/E33)*100</f>
        <v>100</v>
      </c>
    </row>
    <row r="34" spans="2:10">
      <c r="B34" s="1">
        <v>44049</v>
      </c>
      <c r="C34" s="1">
        <v>44053</v>
      </c>
      <c r="D34" s="1">
        <v>44470</v>
      </c>
      <c r="E34" s="2">
        <v>800000</v>
      </c>
      <c r="F34" s="10">
        <v>2.4586000000000001</v>
      </c>
      <c r="G34" s="10">
        <v>2.4586000000000001</v>
      </c>
      <c r="H34">
        <v>0</v>
      </c>
      <c r="I34" s="2">
        <v>0</v>
      </c>
      <c r="J34" s="17">
        <f>+(H34/E34)*100</f>
        <v>0</v>
      </c>
    </row>
    <row r="35" spans="2:10">
      <c r="B35" s="1">
        <v>44063</v>
      </c>
      <c r="C35" s="1">
        <v>44064</v>
      </c>
      <c r="D35" s="1">
        <v>44470</v>
      </c>
      <c r="E35" s="2">
        <v>5000000</v>
      </c>
      <c r="F35" s="10">
        <v>2.6440999999999999</v>
      </c>
      <c r="G35" s="10">
        <v>2.6587999999999998</v>
      </c>
      <c r="H35" s="2">
        <v>5000000</v>
      </c>
      <c r="I35" s="2">
        <v>4857597286.0500002</v>
      </c>
      <c r="J35" s="17">
        <f>+(H35/E35)*100</f>
        <v>100</v>
      </c>
    </row>
    <row r="36" spans="2:10">
      <c r="B36" s="1">
        <v>44063</v>
      </c>
      <c r="C36" s="1">
        <v>44067</v>
      </c>
      <c r="D36" s="1">
        <v>44470</v>
      </c>
      <c r="E36" s="2">
        <v>1000000</v>
      </c>
      <c r="F36" s="10">
        <v>2.6440999999999999</v>
      </c>
      <c r="G36" s="10">
        <v>2.6440999999999999</v>
      </c>
      <c r="H36" s="2">
        <v>999997</v>
      </c>
      <c r="I36" s="20">
        <v>971617494.12</v>
      </c>
      <c r="J36" s="17">
        <f>+(H36/E36)*100</f>
        <v>99.999700000000004</v>
      </c>
    </row>
    <row r="37" spans="2:10">
      <c r="B37" s="1"/>
      <c r="C37" s="1"/>
      <c r="D37" s="1"/>
      <c r="E37" s="2"/>
      <c r="F37" s="10"/>
      <c r="G37" s="10"/>
      <c r="I37" s="2"/>
      <c r="J37" s="17"/>
    </row>
    <row r="38" spans="2:10">
      <c r="B38" s="7"/>
      <c r="C38" s="7"/>
      <c r="D38" s="7"/>
      <c r="E38" s="6">
        <f>SUM(E39:E47)</f>
        <v>11300000</v>
      </c>
      <c r="F38" s="15">
        <f>+(F39*I39+F40*I40+F41*I41+F42*I42+F43*I43+F44*I44+F45*I45+F46*I46+F47*I47)/I38</f>
        <v>3.8888230972317892</v>
      </c>
      <c r="G38" s="15">
        <f>+(G39*I39+G40*I40+G41*I41+G42*I42+G43*I43+G44*I44+G45*I45+G46*I46+G47*I47)/I38</f>
        <v>3.8967044488070517</v>
      </c>
      <c r="H38" s="6">
        <f t="shared" ref="H38:I38" si="9">SUM(H39:H47)</f>
        <v>10399988</v>
      </c>
      <c r="I38" s="6">
        <f t="shared" si="9"/>
        <v>9594337534.75</v>
      </c>
      <c r="J38" s="19">
        <f t="shared" si="2"/>
        <v>92.035292035398228</v>
      </c>
    </row>
    <row r="39" spans="2:10">
      <c r="B39" s="1">
        <v>44042</v>
      </c>
      <c r="C39" s="1">
        <v>44046</v>
      </c>
      <c r="D39" s="1">
        <v>44835</v>
      </c>
      <c r="E39" s="2">
        <v>500000</v>
      </c>
      <c r="F39" s="10">
        <v>3.6606000000000001</v>
      </c>
      <c r="G39" s="10">
        <v>3.6606000000000001</v>
      </c>
      <c r="H39" s="2">
        <v>499989</v>
      </c>
      <c r="I39" s="2">
        <v>462586213.83999997</v>
      </c>
      <c r="J39" s="17">
        <f t="shared" si="2"/>
        <v>99.997799999999998</v>
      </c>
    </row>
    <row r="40" spans="2:10">
      <c r="B40" s="1">
        <v>44049</v>
      </c>
      <c r="C40" s="1">
        <v>44050</v>
      </c>
      <c r="D40" s="1">
        <v>44835</v>
      </c>
      <c r="E40" s="2">
        <v>1000000</v>
      </c>
      <c r="F40" s="10">
        <v>3.5939000000000001</v>
      </c>
      <c r="G40" s="10">
        <v>3.605</v>
      </c>
      <c r="H40" s="2">
        <v>1000000</v>
      </c>
      <c r="I40" s="2">
        <v>927000321.5</v>
      </c>
      <c r="J40" s="17">
        <f t="shared" si="2"/>
        <v>100</v>
      </c>
    </row>
    <row r="41" spans="2:10">
      <c r="B41" s="1">
        <v>44049</v>
      </c>
      <c r="C41" s="1">
        <v>44053</v>
      </c>
      <c r="D41" s="1">
        <v>44835</v>
      </c>
      <c r="E41" s="2">
        <v>200000</v>
      </c>
      <c r="F41" s="10">
        <v>3.5939000000000001</v>
      </c>
      <c r="G41" s="10">
        <v>3.5939000000000001</v>
      </c>
      <c r="H41">
        <v>0</v>
      </c>
      <c r="I41" s="2">
        <v>0</v>
      </c>
      <c r="J41" s="17">
        <f t="shared" si="2"/>
        <v>0</v>
      </c>
    </row>
    <row r="42" spans="2:10">
      <c r="B42" s="1">
        <v>44056</v>
      </c>
      <c r="C42" s="1">
        <v>44057</v>
      </c>
      <c r="D42" s="1">
        <v>44835</v>
      </c>
      <c r="E42" s="2">
        <v>3500000</v>
      </c>
      <c r="F42" s="10">
        <v>3.7907999999999999</v>
      </c>
      <c r="G42" s="10">
        <v>3.7997999999999998</v>
      </c>
      <c r="H42" s="2">
        <v>3500000</v>
      </c>
      <c r="I42" s="2">
        <v>3233686679.3699999</v>
      </c>
      <c r="J42" s="17">
        <f t="shared" si="2"/>
        <v>100</v>
      </c>
    </row>
    <row r="43" spans="2:10">
      <c r="B43" s="1">
        <v>44056</v>
      </c>
      <c r="C43" s="1">
        <v>44060</v>
      </c>
      <c r="D43" s="1">
        <v>44835</v>
      </c>
      <c r="E43" s="2">
        <v>700000</v>
      </c>
      <c r="F43" s="10">
        <v>3.7907999999999999</v>
      </c>
      <c r="G43" s="10">
        <v>3.7907999999999999</v>
      </c>
      <c r="H43">
        <v>0</v>
      </c>
      <c r="I43" s="2">
        <v>0</v>
      </c>
      <c r="J43" s="17">
        <f t="shared" si="2"/>
        <v>0</v>
      </c>
    </row>
    <row r="44" spans="2:10">
      <c r="B44" s="1">
        <v>44063</v>
      </c>
      <c r="C44" s="1">
        <v>44064</v>
      </c>
      <c r="D44" s="1">
        <v>44835</v>
      </c>
      <c r="E44" s="2">
        <v>2000000</v>
      </c>
      <c r="F44" s="10">
        <v>4.0061</v>
      </c>
      <c r="G44" s="10">
        <v>4.0159000000000002</v>
      </c>
      <c r="H44" s="2">
        <v>2000000</v>
      </c>
      <c r="I44" s="2">
        <v>1841128349.45</v>
      </c>
      <c r="J44" s="17">
        <f t="shared" si="2"/>
        <v>100</v>
      </c>
    </row>
    <row r="45" spans="2:10">
      <c r="B45" s="1">
        <v>44063</v>
      </c>
      <c r="C45" s="1">
        <v>44067</v>
      </c>
      <c r="D45" s="1">
        <v>44835</v>
      </c>
      <c r="E45" s="2">
        <v>400000</v>
      </c>
      <c r="F45" s="10">
        <v>4.0061</v>
      </c>
      <c r="G45" s="10">
        <v>4.0061</v>
      </c>
      <c r="H45" s="2">
        <v>399999</v>
      </c>
      <c r="I45" s="20">
        <v>368282638.45999998</v>
      </c>
      <c r="J45" s="17">
        <f t="shared" si="2"/>
        <v>99.999749999999992</v>
      </c>
    </row>
    <row r="46" spans="2:10">
      <c r="B46" s="1">
        <v>44070</v>
      </c>
      <c r="C46" s="1">
        <v>44071</v>
      </c>
      <c r="D46" s="1">
        <v>44835</v>
      </c>
      <c r="E46" s="2">
        <v>2500000</v>
      </c>
      <c r="F46">
        <v>4.0469999999999997</v>
      </c>
      <c r="G46">
        <v>4.0548999999999999</v>
      </c>
      <c r="H46" s="2">
        <v>2500000</v>
      </c>
      <c r="I46" s="2">
        <v>2301317181.71</v>
      </c>
      <c r="J46" s="17">
        <f t="shared" si="2"/>
        <v>100</v>
      </c>
    </row>
    <row r="47" spans="2:10">
      <c r="B47" s="1">
        <v>44070</v>
      </c>
      <c r="C47" s="1">
        <v>44074</v>
      </c>
      <c r="D47" s="1">
        <v>44835</v>
      </c>
      <c r="E47" s="2">
        <v>500000</v>
      </c>
      <c r="F47">
        <v>4.0469999999999997</v>
      </c>
      <c r="G47">
        <v>4.0469999999999997</v>
      </c>
      <c r="H47" s="2">
        <v>500000</v>
      </c>
      <c r="I47" s="2">
        <v>460336150.42000002</v>
      </c>
      <c r="J47" s="17">
        <f t="shared" si="2"/>
        <v>100</v>
      </c>
    </row>
    <row r="48" spans="2:10">
      <c r="B48" s="1"/>
      <c r="C48" s="1"/>
      <c r="D48" s="1"/>
      <c r="E48" s="2"/>
      <c r="F48" s="10"/>
      <c r="G48" s="10"/>
      <c r="I48" s="2"/>
      <c r="J48" s="17"/>
    </row>
    <row r="49" spans="2:10">
      <c r="B49" s="7"/>
      <c r="C49" s="7"/>
      <c r="D49" s="7"/>
      <c r="E49" s="6">
        <f>SUM(E50:E58)</f>
        <v>19200000</v>
      </c>
      <c r="F49" s="15">
        <f>+(F50*I50+F51*I51+F52*I52+F53*I53+F54*I54+F55*I55+F56*I56+F57*I57+F58*I58)/I49</f>
        <v>5.1994722995048237</v>
      </c>
      <c r="G49" s="15">
        <f>+(G50*I50+G51*I51+G52*I52+G53*I53+G54*I54+G55*I55+G56*I56+G57*I57+G58*I58)/I49</f>
        <v>5.2068933103046051</v>
      </c>
      <c r="H49" s="6">
        <f t="shared" ref="H49:I49" si="10">SUM(H50:H58)</f>
        <v>17499984</v>
      </c>
      <c r="I49" s="6">
        <f t="shared" si="10"/>
        <v>14766366404.02</v>
      </c>
      <c r="J49" s="19">
        <f t="shared" si="2"/>
        <v>91.145750000000007</v>
      </c>
    </row>
    <row r="50" spans="2:10">
      <c r="B50" s="1">
        <v>44042</v>
      </c>
      <c r="C50" s="1">
        <v>44046</v>
      </c>
      <c r="D50" s="1">
        <v>45292</v>
      </c>
      <c r="E50" s="2">
        <v>1200000</v>
      </c>
      <c r="F50" s="10">
        <v>4.8708999999999998</v>
      </c>
      <c r="G50" s="10">
        <v>4.8708999999999998</v>
      </c>
      <c r="H50" s="2">
        <v>1199990</v>
      </c>
      <c r="I50" s="2">
        <v>1020977601.26</v>
      </c>
      <c r="J50" s="17">
        <f t="shared" si="2"/>
        <v>99.999166666666667</v>
      </c>
    </row>
    <row r="51" spans="2:10">
      <c r="B51" s="1">
        <v>44049</v>
      </c>
      <c r="C51" s="1">
        <v>44050</v>
      </c>
      <c r="D51" s="1">
        <v>45292</v>
      </c>
      <c r="E51" s="2">
        <v>3500000</v>
      </c>
      <c r="F51" s="10">
        <v>4.8136999999999999</v>
      </c>
      <c r="G51" s="10">
        <v>4.8247999999999998</v>
      </c>
      <c r="H51" s="2">
        <v>3500000</v>
      </c>
      <c r="I51" s="2">
        <v>2985624583.6199999</v>
      </c>
      <c r="J51" s="17">
        <f t="shared" si="2"/>
        <v>100</v>
      </c>
    </row>
    <row r="52" spans="2:10">
      <c r="B52" s="1">
        <v>44049</v>
      </c>
      <c r="C52" s="1">
        <v>44053</v>
      </c>
      <c r="D52" s="1">
        <v>45292</v>
      </c>
      <c r="E52" s="2">
        <v>700000</v>
      </c>
      <c r="F52" s="10">
        <v>4.8136999999999999</v>
      </c>
      <c r="G52" s="10">
        <v>4.8136999999999999</v>
      </c>
      <c r="H52">
        <v>0</v>
      </c>
      <c r="I52" s="2">
        <v>0</v>
      </c>
      <c r="J52" s="17">
        <f t="shared" si="2"/>
        <v>0</v>
      </c>
    </row>
    <row r="53" spans="2:10">
      <c r="B53" s="1">
        <v>44056</v>
      </c>
      <c r="C53" s="1">
        <v>44057</v>
      </c>
      <c r="D53" s="1">
        <v>45292</v>
      </c>
      <c r="E53" s="2">
        <v>5000000</v>
      </c>
      <c r="F53" s="10">
        <v>5.1326000000000001</v>
      </c>
      <c r="G53" s="10">
        <v>5.1349999999999998</v>
      </c>
      <c r="H53" s="2">
        <v>5000000</v>
      </c>
      <c r="I53" s="2">
        <v>4225780185.7600002</v>
      </c>
      <c r="J53" s="17">
        <f t="shared" si="2"/>
        <v>100</v>
      </c>
    </row>
    <row r="54" spans="2:10">
      <c r="B54" s="1">
        <v>44056</v>
      </c>
      <c r="C54" s="1">
        <v>44060</v>
      </c>
      <c r="D54" s="1">
        <v>45292</v>
      </c>
      <c r="E54" s="2">
        <v>1000000</v>
      </c>
      <c r="F54" s="10">
        <v>5.1326000000000001</v>
      </c>
      <c r="G54" s="10">
        <v>5.1326000000000001</v>
      </c>
      <c r="H54">
        <v>0</v>
      </c>
      <c r="I54" s="2">
        <v>0</v>
      </c>
      <c r="J54" s="17">
        <f t="shared" si="2"/>
        <v>0</v>
      </c>
    </row>
    <row r="55" spans="2:10">
      <c r="B55" s="1">
        <v>44063</v>
      </c>
      <c r="C55" s="1">
        <v>44064</v>
      </c>
      <c r="D55" s="1">
        <v>45292</v>
      </c>
      <c r="E55" s="2">
        <v>1500000</v>
      </c>
      <c r="F55" s="10">
        <v>5.4387999999999996</v>
      </c>
      <c r="G55" s="10">
        <v>5.4448999999999996</v>
      </c>
      <c r="H55" s="2">
        <v>1500000</v>
      </c>
      <c r="I55" s="2">
        <v>1256723100.98</v>
      </c>
      <c r="J55" s="17">
        <f t="shared" si="2"/>
        <v>100</v>
      </c>
    </row>
    <row r="56" spans="2:10">
      <c r="B56" s="1">
        <v>44063</v>
      </c>
      <c r="C56" s="1">
        <v>44067</v>
      </c>
      <c r="D56" s="1">
        <v>45292</v>
      </c>
      <c r="E56" s="2">
        <v>300000</v>
      </c>
      <c r="F56" s="10">
        <v>5.4387999999999996</v>
      </c>
      <c r="G56" s="10">
        <v>5.4387999999999996</v>
      </c>
      <c r="H56" s="2">
        <v>299997</v>
      </c>
      <c r="I56" s="20">
        <v>251395475.99000001</v>
      </c>
      <c r="J56" s="17">
        <f t="shared" si="2"/>
        <v>99.999000000000009</v>
      </c>
    </row>
    <row r="57" spans="2:10">
      <c r="B57" s="1">
        <v>44070</v>
      </c>
      <c r="C57" s="1">
        <v>44071</v>
      </c>
      <c r="D57" s="1">
        <v>45292</v>
      </c>
      <c r="E57" s="2">
        <v>5000000</v>
      </c>
      <c r="F57">
        <v>5.4798</v>
      </c>
      <c r="G57">
        <v>5.4938000000000002</v>
      </c>
      <c r="H57" s="2">
        <v>5000000</v>
      </c>
      <c r="I57" s="2">
        <v>4188074879.8400002</v>
      </c>
      <c r="J57" s="17">
        <f t="shared" si="2"/>
        <v>100</v>
      </c>
    </row>
    <row r="58" spans="2:10">
      <c r="B58" s="1">
        <v>44070</v>
      </c>
      <c r="C58" s="1">
        <v>44074</v>
      </c>
      <c r="D58" s="1">
        <v>45292</v>
      </c>
      <c r="E58" s="2">
        <v>1000000</v>
      </c>
      <c r="F58">
        <v>5.4798</v>
      </c>
      <c r="G58">
        <v>5.4798</v>
      </c>
      <c r="H58" s="2">
        <v>999997</v>
      </c>
      <c r="I58" s="2">
        <v>837790576.57000005</v>
      </c>
      <c r="J58" s="17">
        <f t="shared" si="2"/>
        <v>99.999700000000004</v>
      </c>
    </row>
    <row r="59" spans="2:10">
      <c r="B59" s="1"/>
      <c r="C59" s="1"/>
      <c r="D59" s="1"/>
      <c r="E59" s="2"/>
      <c r="F59" s="10"/>
      <c r="G59" s="10"/>
      <c r="H59" s="2"/>
      <c r="I59" s="2"/>
      <c r="J59" s="17"/>
    </row>
    <row r="60" spans="2:10">
      <c r="B60" s="13" t="s">
        <v>11</v>
      </c>
      <c r="C60" s="13"/>
      <c r="D60" s="13"/>
      <c r="E60" s="14">
        <f>+E61+E67+E73+E77</f>
        <v>6000000</v>
      </c>
      <c r="F60" s="16"/>
      <c r="G60" s="16"/>
      <c r="H60" s="14">
        <f t="shared" ref="H60:I60" si="11">+H61+H67+H73+H77</f>
        <v>2407732</v>
      </c>
      <c r="I60" s="14">
        <f t="shared" si="11"/>
        <v>9681102890.5499992</v>
      </c>
      <c r="J60" s="18">
        <f t="shared" si="2"/>
        <v>40.128866666666667</v>
      </c>
    </row>
    <row r="61" spans="2:10">
      <c r="B61" s="7"/>
      <c r="C61" s="7"/>
      <c r="D61" s="7"/>
      <c r="E61" s="6">
        <f>SUM(E62:E65)</f>
        <v>2955110</v>
      </c>
      <c r="F61" s="15">
        <f>+(F62*I62+F63*I63+F64*I64+F65*I65+F66*I66)/I61</f>
        <v>1.734424530797682</v>
      </c>
      <c r="G61" s="15">
        <f>+(G62*I62+G63*I63+G64*I64+G65*I65+G66*I66)/I61</f>
        <v>1.734424530797682</v>
      </c>
      <c r="H61" s="6">
        <f t="shared" ref="H61:I61" si="12">SUM(H62:H65)</f>
        <v>2126713</v>
      </c>
      <c r="I61" s="6">
        <f t="shared" si="12"/>
        <v>8480688223.8199997</v>
      </c>
      <c r="J61" s="19">
        <f t="shared" si="2"/>
        <v>71.967304093587032</v>
      </c>
    </row>
    <row r="62" spans="2:10">
      <c r="B62" s="1">
        <v>44047</v>
      </c>
      <c r="C62" s="1">
        <v>44048</v>
      </c>
      <c r="D62" s="1">
        <v>45792</v>
      </c>
      <c r="E62" s="2">
        <v>1000000</v>
      </c>
      <c r="F62" s="10">
        <v>1.6224000000000001</v>
      </c>
      <c r="G62" s="10">
        <v>1.6224000000000001</v>
      </c>
      <c r="H62" s="2">
        <v>942000</v>
      </c>
      <c r="I62" s="2">
        <v>3769846988.8200002</v>
      </c>
      <c r="J62" s="17">
        <f t="shared" si="2"/>
        <v>94.199999999999989</v>
      </c>
    </row>
    <row r="63" spans="2:10">
      <c r="B63" s="1">
        <v>44047</v>
      </c>
      <c r="C63" s="1">
        <v>44048</v>
      </c>
      <c r="D63" s="1">
        <v>45792</v>
      </c>
      <c r="E63" s="2">
        <v>188400</v>
      </c>
      <c r="F63" s="10">
        <v>1.6224000000000001</v>
      </c>
      <c r="G63" s="10">
        <v>1.6224000000000001</v>
      </c>
      <c r="H63" s="2">
        <v>10000</v>
      </c>
      <c r="I63" s="2">
        <v>40019607.100000001</v>
      </c>
      <c r="J63" s="17">
        <f t="shared" si="2"/>
        <v>5.3078556263269645</v>
      </c>
    </row>
    <row r="64" spans="2:10">
      <c r="B64" s="1">
        <v>44061</v>
      </c>
      <c r="C64" s="1">
        <v>44062</v>
      </c>
      <c r="D64" s="1">
        <v>45792</v>
      </c>
      <c r="E64" s="2">
        <v>1500000</v>
      </c>
      <c r="F64" s="10">
        <v>1.8258000000000001</v>
      </c>
      <c r="G64" s="10">
        <v>1.8258000000000001</v>
      </c>
      <c r="H64" s="2">
        <v>921350</v>
      </c>
      <c r="I64" s="2">
        <v>3663415240.1199999</v>
      </c>
      <c r="J64" s="17">
        <f t="shared" si="2"/>
        <v>61.423333333333332</v>
      </c>
    </row>
    <row r="65" spans="2:10">
      <c r="B65" s="1">
        <v>44061</v>
      </c>
      <c r="C65" s="1">
        <v>44062</v>
      </c>
      <c r="D65" s="1">
        <v>45792</v>
      </c>
      <c r="E65" s="2">
        <v>266710</v>
      </c>
      <c r="F65" s="10">
        <v>1.8258000000000001</v>
      </c>
      <c r="G65" s="10">
        <v>1.8258000000000001</v>
      </c>
      <c r="H65" s="2">
        <v>253363</v>
      </c>
      <c r="I65" s="2">
        <v>1007406387.78</v>
      </c>
      <c r="J65" s="17">
        <f t="shared" si="2"/>
        <v>94.995688200667388</v>
      </c>
    </row>
    <row r="66" spans="2:10">
      <c r="B66" s="1"/>
      <c r="C66" s="1"/>
      <c r="D66" s="1"/>
      <c r="E66" s="2"/>
      <c r="F66" s="10"/>
      <c r="G66" s="10"/>
      <c r="H66" s="2"/>
      <c r="I66" s="2"/>
      <c r="J66" s="17"/>
    </row>
    <row r="67" spans="2:10">
      <c r="B67" s="7"/>
      <c r="C67" s="7"/>
      <c r="D67" s="7"/>
      <c r="E67" s="6">
        <f>SUM(E68:E71)</f>
        <v>2544890</v>
      </c>
      <c r="F67" s="15">
        <f>+(F68*I68+F69*I69+F70*I70+F71*I71+F72*I72)/I67</f>
        <v>2.9851939921641621</v>
      </c>
      <c r="G67" s="15">
        <f>+(G68*I68+G69*I69+G70*I70+G71*I71+G72*I72)/I67</f>
        <v>2.9851939921641621</v>
      </c>
      <c r="H67" s="6">
        <f t="shared" ref="H67:I67" si="13">SUM(H68:H71)</f>
        <v>204619</v>
      </c>
      <c r="I67" s="6">
        <f t="shared" si="13"/>
        <v>855257778.81999993</v>
      </c>
      <c r="J67" s="19">
        <f t="shared" si="2"/>
        <v>8.0403868143613284</v>
      </c>
    </row>
    <row r="68" spans="2:10">
      <c r="B68" s="1">
        <v>44047</v>
      </c>
      <c r="C68" s="1">
        <v>44048</v>
      </c>
      <c r="D68" s="1">
        <v>47710</v>
      </c>
      <c r="E68" s="2">
        <v>1000000</v>
      </c>
      <c r="F68" s="10">
        <v>2.7679999999999998</v>
      </c>
      <c r="G68" s="10">
        <v>2.7679999999999998</v>
      </c>
      <c r="H68" s="2">
        <v>58000</v>
      </c>
      <c r="I68" s="2">
        <v>250186601.91</v>
      </c>
      <c r="J68" s="17">
        <f t="shared" si="2"/>
        <v>5.8000000000000007</v>
      </c>
    </row>
    <row r="69" spans="2:10">
      <c r="B69" s="1">
        <v>44047</v>
      </c>
      <c r="C69" s="1">
        <v>44048</v>
      </c>
      <c r="D69" s="1">
        <v>47710</v>
      </c>
      <c r="E69" s="2">
        <v>11600</v>
      </c>
      <c r="F69" s="10">
        <v>2.7679999999999998</v>
      </c>
      <c r="G69" s="10">
        <v>2.7679999999999998</v>
      </c>
      <c r="H69">
        <v>0</v>
      </c>
      <c r="I69" s="2">
        <v>0</v>
      </c>
      <c r="J69" s="17">
        <f t="shared" si="2"/>
        <v>0</v>
      </c>
    </row>
    <row r="70" spans="2:10">
      <c r="B70" s="1">
        <v>44061</v>
      </c>
      <c r="C70" s="1">
        <v>44062</v>
      </c>
      <c r="D70" s="1">
        <v>47710</v>
      </c>
      <c r="E70" s="2">
        <v>1500000</v>
      </c>
      <c r="F70" s="10">
        <v>3.0750000000000002</v>
      </c>
      <c r="G70" s="10">
        <v>3.0750000000000002</v>
      </c>
      <c r="H70" s="2">
        <v>115000</v>
      </c>
      <c r="I70" s="2">
        <v>474585049.33999997</v>
      </c>
      <c r="J70" s="17">
        <f t="shared" si="2"/>
        <v>7.6666666666666661</v>
      </c>
    </row>
    <row r="71" spans="2:10">
      <c r="B71" s="1">
        <v>44061</v>
      </c>
      <c r="C71" s="1">
        <v>44062</v>
      </c>
      <c r="D71" s="1">
        <v>47710</v>
      </c>
      <c r="E71" s="2">
        <v>33290</v>
      </c>
      <c r="F71" s="10">
        <v>3.0750000000000002</v>
      </c>
      <c r="G71" s="10">
        <v>3.0750000000000002</v>
      </c>
      <c r="H71" s="2">
        <v>31619</v>
      </c>
      <c r="I71" s="2">
        <v>130486127.56999999</v>
      </c>
      <c r="J71" s="17">
        <f t="shared" si="2"/>
        <v>94.980474617002102</v>
      </c>
    </row>
    <row r="72" spans="2:10">
      <c r="B72" s="1"/>
      <c r="C72" s="1"/>
      <c r="D72" s="1"/>
      <c r="E72" s="2"/>
      <c r="F72" s="10"/>
      <c r="G72" s="10"/>
      <c r="H72" s="2"/>
      <c r="I72" s="2"/>
      <c r="J72" s="17"/>
    </row>
    <row r="73" spans="2:10">
      <c r="B73" s="7"/>
      <c r="C73" s="7"/>
      <c r="D73" s="7"/>
      <c r="E73" s="6">
        <f>SUM(E74:E75)</f>
        <v>250000</v>
      </c>
      <c r="F73" s="15">
        <f>+(F74*I74+F75*I75)/I73</f>
        <v>3.6701587701188578</v>
      </c>
      <c r="G73" s="15">
        <f>+(G74*I74+G75*I75)/I73</f>
        <v>3.6701587701188578</v>
      </c>
      <c r="H73" s="6">
        <f t="shared" ref="H73:I73" si="14">SUM(H74:H75)</f>
        <v>38900</v>
      </c>
      <c r="I73" s="6">
        <f t="shared" si="14"/>
        <v>171483355.91</v>
      </c>
      <c r="J73" s="19">
        <f t="shared" si="2"/>
        <v>15.559999999999999</v>
      </c>
    </row>
    <row r="74" spans="2:10">
      <c r="B74" s="1">
        <v>44047</v>
      </c>
      <c r="C74" s="1">
        <v>44048</v>
      </c>
      <c r="D74" s="1">
        <v>51363</v>
      </c>
      <c r="E74" s="2">
        <v>100000</v>
      </c>
      <c r="F74" s="10">
        <v>3.5</v>
      </c>
      <c r="G74" s="10">
        <v>3.5</v>
      </c>
      <c r="H74" s="2">
        <v>12000</v>
      </c>
      <c r="I74" s="2">
        <v>54765768.159999996</v>
      </c>
      <c r="J74" s="17">
        <f t="shared" si="2"/>
        <v>12</v>
      </c>
    </row>
    <row r="75" spans="2:10">
      <c r="B75" s="1">
        <v>44061</v>
      </c>
      <c r="C75" s="1">
        <v>44062</v>
      </c>
      <c r="D75" s="1">
        <v>51363</v>
      </c>
      <c r="E75" s="2">
        <v>150000</v>
      </c>
      <c r="F75" s="10">
        <v>3.75</v>
      </c>
      <c r="G75" s="10">
        <v>3.75</v>
      </c>
      <c r="H75" s="2">
        <v>26900</v>
      </c>
      <c r="I75" s="2">
        <v>116717587.75</v>
      </c>
      <c r="J75" s="17">
        <f t="shared" si="2"/>
        <v>17.933333333333334</v>
      </c>
    </row>
    <row r="76" spans="2:10">
      <c r="B76" s="1"/>
      <c r="C76" s="1"/>
      <c r="D76" s="1"/>
      <c r="E76" s="2"/>
      <c r="F76" s="10"/>
      <c r="G76" s="10"/>
      <c r="H76" s="2"/>
      <c r="I76" s="2"/>
      <c r="J76" s="17"/>
    </row>
    <row r="77" spans="2:10">
      <c r="B77" s="7"/>
      <c r="C77" s="7"/>
      <c r="D77" s="7"/>
      <c r="E77" s="6">
        <f t="shared" ref="E77:I77" si="15">SUM(E78:E79)</f>
        <v>250000</v>
      </c>
      <c r="F77" s="15">
        <f>+(F78*I78+F79*I79)/I77</f>
        <v>3.9401140699597219</v>
      </c>
      <c r="G77" s="15">
        <f>+(G78*I78+G79*I79)/I77</f>
        <v>3.9401140699597219</v>
      </c>
      <c r="H77" s="6">
        <f t="shared" si="15"/>
        <v>37500</v>
      </c>
      <c r="I77" s="6">
        <f t="shared" si="15"/>
        <v>173673532</v>
      </c>
      <c r="J77" s="19">
        <f t="shared" si="2"/>
        <v>15</v>
      </c>
    </row>
    <row r="78" spans="2:10">
      <c r="B78" s="1">
        <v>44047</v>
      </c>
      <c r="C78" s="1">
        <v>44048</v>
      </c>
      <c r="D78" s="1">
        <v>56749</v>
      </c>
      <c r="E78" s="2">
        <v>100000</v>
      </c>
      <c r="F78" s="10">
        <v>3.72</v>
      </c>
      <c r="G78" s="10">
        <v>3.72</v>
      </c>
      <c r="H78" s="2">
        <v>3000</v>
      </c>
      <c r="I78" s="2">
        <v>14390248.779999999</v>
      </c>
      <c r="J78" s="17">
        <f t="shared" si="2"/>
        <v>3</v>
      </c>
    </row>
    <row r="79" spans="2:10">
      <c r="B79" s="1">
        <v>44061</v>
      </c>
      <c r="C79" s="1">
        <v>44062</v>
      </c>
      <c r="D79" s="1">
        <v>56749</v>
      </c>
      <c r="E79" s="2">
        <v>150000</v>
      </c>
      <c r="F79" s="10">
        <v>3.96</v>
      </c>
      <c r="G79" s="10">
        <v>3.96</v>
      </c>
      <c r="H79" s="2">
        <v>34500</v>
      </c>
      <c r="I79" s="2">
        <v>159283283.22</v>
      </c>
      <c r="J79" s="17">
        <f t="shared" si="2"/>
        <v>23</v>
      </c>
    </row>
    <row r="80" spans="2:10">
      <c r="B80" s="1"/>
      <c r="C80" s="1"/>
      <c r="D80" s="1"/>
      <c r="E80" s="2"/>
      <c r="F80" s="10"/>
      <c r="G80" s="10"/>
      <c r="H80" s="2"/>
      <c r="I80" s="2"/>
      <c r="J80" s="17"/>
    </row>
    <row r="81" spans="2:10">
      <c r="B81" s="13" t="s">
        <v>12</v>
      </c>
      <c r="C81" s="13"/>
      <c r="D81" s="13"/>
      <c r="E81" s="14">
        <f>+E82+E92</f>
        <v>1740000</v>
      </c>
      <c r="F81" s="16"/>
      <c r="G81" s="16"/>
      <c r="H81" s="14">
        <f t="shared" ref="H81:I81" si="16">+H82+H92</f>
        <v>1359988</v>
      </c>
      <c r="I81" s="14">
        <f t="shared" si="16"/>
        <v>1640115384.0500002</v>
      </c>
      <c r="J81" s="18">
        <f t="shared" si="2"/>
        <v>78.160229885057475</v>
      </c>
    </row>
    <row r="82" spans="2:10">
      <c r="B82" s="7"/>
      <c r="C82" s="7"/>
      <c r="D82" s="7"/>
      <c r="E82" s="6">
        <f>SUM(E83:E91)</f>
        <v>750000</v>
      </c>
      <c r="F82" s="15">
        <f>+(F83*I83+F84*I84+F85*I85+F86*I86+F87*I87+F88*I88+F89*I89+F90*I90)/I82</f>
        <v>6.5452906800321546</v>
      </c>
      <c r="G82" s="15">
        <f>+(G83*I83+G84*I84+G85*I85+G86*I86+G87*I87+G88*I88+G89*I89+G90*I90)/I82</f>
        <v>6.5520504249301172</v>
      </c>
      <c r="H82" s="6">
        <f t="shared" ref="H82" si="17">SUM(H83:H91)</f>
        <v>459995</v>
      </c>
      <c r="I82" s="6">
        <f t="shared" ref="I82" si="18">SUM(I83:I91)</f>
        <v>545182474.2700001</v>
      </c>
      <c r="J82" s="19">
        <f t="shared" ref="J82:J103" si="19">+(H82/E82)*100</f>
        <v>61.332666666666668</v>
      </c>
    </row>
    <row r="83" spans="2:10">
      <c r="B83" s="1">
        <v>44042</v>
      </c>
      <c r="C83" s="1">
        <v>44046</v>
      </c>
      <c r="D83" s="1">
        <v>46388</v>
      </c>
      <c r="E83" s="2">
        <v>30000</v>
      </c>
      <c r="F83" s="10">
        <v>6.0266999999999999</v>
      </c>
      <c r="G83" s="10">
        <v>6.0266999999999999</v>
      </c>
      <c r="H83" s="2">
        <v>29996</v>
      </c>
      <c r="I83" s="2">
        <v>36314504.689999998</v>
      </c>
      <c r="J83" s="17">
        <f t="shared" si="19"/>
        <v>99.986666666666665</v>
      </c>
    </row>
    <row r="84" spans="2:10">
      <c r="B84" s="1">
        <v>44049</v>
      </c>
      <c r="C84" s="1">
        <v>44050</v>
      </c>
      <c r="D84" s="1">
        <v>46388</v>
      </c>
      <c r="E84" s="2">
        <v>300000</v>
      </c>
      <c r="F84" s="10">
        <v>6.0286</v>
      </c>
      <c r="G84" s="10">
        <v>6.0399000000000003</v>
      </c>
      <c r="H84" s="2">
        <v>40000</v>
      </c>
      <c r="I84" s="2">
        <v>48466345.689999998</v>
      </c>
      <c r="J84" s="17">
        <f t="shared" si="19"/>
        <v>13.333333333333334</v>
      </c>
    </row>
    <row r="85" spans="2:10">
      <c r="B85" s="1">
        <v>44056</v>
      </c>
      <c r="C85" s="1">
        <v>44057</v>
      </c>
      <c r="D85" s="1">
        <v>46388</v>
      </c>
      <c r="E85" s="2">
        <v>150000</v>
      </c>
      <c r="F85" s="10">
        <v>6.4417999999999997</v>
      </c>
      <c r="G85" s="10">
        <v>6.4499000000000004</v>
      </c>
      <c r="H85" s="2">
        <v>150000</v>
      </c>
      <c r="I85" s="2">
        <v>178473346.13</v>
      </c>
      <c r="J85" s="17">
        <f t="shared" si="19"/>
        <v>100</v>
      </c>
    </row>
    <row r="86" spans="2:10">
      <c r="B86" s="1">
        <v>44056</v>
      </c>
      <c r="C86" s="1">
        <v>44060</v>
      </c>
      <c r="D86" s="1">
        <v>46388</v>
      </c>
      <c r="E86" s="2">
        <v>30000</v>
      </c>
      <c r="F86" s="10">
        <v>6.4417999999999997</v>
      </c>
      <c r="G86" s="10">
        <v>6.4417999999999997</v>
      </c>
      <c r="H86">
        <v>0</v>
      </c>
      <c r="I86" s="2">
        <v>0</v>
      </c>
      <c r="J86" s="17">
        <f t="shared" si="19"/>
        <v>0</v>
      </c>
    </row>
    <row r="87" spans="2:10">
      <c r="B87" s="1">
        <v>44063</v>
      </c>
      <c r="C87" s="1">
        <v>44064</v>
      </c>
      <c r="D87" s="1">
        <v>46388</v>
      </c>
      <c r="E87" s="2">
        <v>50000</v>
      </c>
      <c r="F87" s="10">
        <v>6.7953999999999999</v>
      </c>
      <c r="G87" s="10">
        <v>6.7999000000000001</v>
      </c>
      <c r="H87" s="2">
        <v>50000</v>
      </c>
      <c r="I87" s="2">
        <v>58597241.840000004</v>
      </c>
      <c r="J87" s="17">
        <f t="shared" si="19"/>
        <v>100</v>
      </c>
    </row>
    <row r="88" spans="2:10">
      <c r="B88" s="1">
        <v>44063</v>
      </c>
      <c r="C88" s="1">
        <v>44067</v>
      </c>
      <c r="D88" s="1">
        <v>46388</v>
      </c>
      <c r="E88" s="2">
        <v>10000</v>
      </c>
      <c r="F88" s="10">
        <v>6.7953999999999999</v>
      </c>
      <c r="G88" s="10">
        <v>6.7953999999999999</v>
      </c>
      <c r="H88">
        <v>10000</v>
      </c>
      <c r="I88" s="20">
        <v>11722510.630000001</v>
      </c>
      <c r="J88" s="17">
        <f t="shared" si="19"/>
        <v>100</v>
      </c>
    </row>
    <row r="89" spans="2:10">
      <c r="B89" s="1">
        <v>44070</v>
      </c>
      <c r="C89" s="1">
        <v>44071</v>
      </c>
      <c r="D89" s="1">
        <v>46388</v>
      </c>
      <c r="E89" s="2">
        <v>150000</v>
      </c>
      <c r="F89">
        <v>6.7568000000000001</v>
      </c>
      <c r="G89">
        <v>6.7648999999999999</v>
      </c>
      <c r="H89" s="2">
        <v>150000</v>
      </c>
      <c r="I89" s="2">
        <v>176333709.96000001</v>
      </c>
      <c r="J89" s="17">
        <f t="shared" si="19"/>
        <v>100</v>
      </c>
    </row>
    <row r="90" spans="2:10">
      <c r="B90" s="1">
        <v>44070</v>
      </c>
      <c r="C90" s="1">
        <v>44074</v>
      </c>
      <c r="D90" s="1">
        <v>46388</v>
      </c>
      <c r="E90" s="2">
        <v>30000</v>
      </c>
      <c r="F90">
        <v>6.7568000000000001</v>
      </c>
      <c r="G90">
        <v>6.7568000000000001</v>
      </c>
      <c r="H90" s="2">
        <v>29999</v>
      </c>
      <c r="I90" s="2">
        <v>35274815.329999998</v>
      </c>
      <c r="J90" s="17">
        <f t="shared" si="19"/>
        <v>99.99666666666667</v>
      </c>
    </row>
    <row r="91" spans="2:10">
      <c r="B91" s="1"/>
      <c r="C91" s="1"/>
      <c r="D91" s="1"/>
      <c r="E91" s="2"/>
      <c r="F91" s="10"/>
      <c r="G91" s="10"/>
      <c r="I91" s="2"/>
      <c r="J91" s="17"/>
    </row>
    <row r="92" spans="2:10">
      <c r="B92" s="7"/>
      <c r="C92" s="7"/>
      <c r="D92" s="7"/>
      <c r="E92" s="6">
        <f>SUM(E93:E101)</f>
        <v>990000</v>
      </c>
      <c r="F92" s="15">
        <f>+(F93*I93+F94*I94+F95*I95+F96*I96+F97*I97+F98*I98+F99*I99+F100*I100+F101*I101)/I92</f>
        <v>7.1125113299121496</v>
      </c>
      <c r="G92" s="15">
        <f>+(G93*I93+G94*I94+G95*I95+G96*I96+G97*I97+G98*I98+G99*I99+G100*I100+G101*I101)/I92</f>
        <v>7.1181731069678484</v>
      </c>
      <c r="H92" s="6">
        <f t="shared" ref="H92:I92" si="20">SUM(H93:H101)</f>
        <v>899993</v>
      </c>
      <c r="I92" s="6">
        <f t="shared" si="20"/>
        <v>1094932909.78</v>
      </c>
      <c r="J92" s="19">
        <f t="shared" si="19"/>
        <v>90.908383838383841</v>
      </c>
    </row>
    <row r="93" spans="2:10">
      <c r="B93" s="1">
        <v>44042</v>
      </c>
      <c r="C93" s="1">
        <v>44046</v>
      </c>
      <c r="D93" s="1">
        <v>47849</v>
      </c>
      <c r="E93" s="2">
        <v>30000</v>
      </c>
      <c r="F93" s="10">
        <v>6.7073999999999998</v>
      </c>
      <c r="G93" s="10">
        <v>6.7073999999999998</v>
      </c>
      <c r="H93" s="2">
        <v>29994</v>
      </c>
      <c r="I93" s="2">
        <v>37365269.909999996</v>
      </c>
      <c r="J93" s="17">
        <f t="shared" si="19"/>
        <v>99.98</v>
      </c>
    </row>
    <row r="94" spans="2:10">
      <c r="B94" s="1">
        <v>44049</v>
      </c>
      <c r="C94" s="1">
        <v>44050</v>
      </c>
      <c r="D94" s="1">
        <v>47849</v>
      </c>
      <c r="E94" s="2">
        <v>300000</v>
      </c>
      <c r="F94" s="10">
        <v>6.7716000000000003</v>
      </c>
      <c r="G94" s="10">
        <v>6.7789000000000001</v>
      </c>
      <c r="H94" s="2">
        <v>300000</v>
      </c>
      <c r="I94" s="2">
        <v>372525000.98000002</v>
      </c>
      <c r="J94" s="17">
        <f t="shared" si="19"/>
        <v>100</v>
      </c>
    </row>
    <row r="95" spans="2:10">
      <c r="B95" s="1">
        <v>44049</v>
      </c>
      <c r="C95" s="1">
        <v>44053</v>
      </c>
      <c r="D95" s="1">
        <v>47849</v>
      </c>
      <c r="E95" s="2">
        <v>60000</v>
      </c>
      <c r="F95" s="10">
        <v>6.7716000000000003</v>
      </c>
      <c r="G95" s="10">
        <v>6.7716000000000003</v>
      </c>
      <c r="H95">
        <v>0</v>
      </c>
      <c r="I95" s="2">
        <v>0</v>
      </c>
      <c r="J95" s="17">
        <f t="shared" si="19"/>
        <v>0</v>
      </c>
    </row>
    <row r="96" spans="2:10">
      <c r="B96" s="1">
        <v>44056</v>
      </c>
      <c r="C96" s="1">
        <v>44057</v>
      </c>
      <c r="D96" s="1">
        <v>47849</v>
      </c>
      <c r="E96" s="2">
        <v>150000</v>
      </c>
      <c r="F96" s="10">
        <v>7.1243999999999996</v>
      </c>
      <c r="G96" s="10">
        <v>7.13</v>
      </c>
      <c r="H96" s="2">
        <v>150000</v>
      </c>
      <c r="I96" s="2">
        <v>182232298.37</v>
      </c>
      <c r="J96" s="17">
        <f t="shared" si="19"/>
        <v>100</v>
      </c>
    </row>
    <row r="97" spans="2:10">
      <c r="B97" s="1">
        <v>44056</v>
      </c>
      <c r="C97" s="1">
        <v>44060</v>
      </c>
      <c r="D97" s="1">
        <v>47849</v>
      </c>
      <c r="E97" s="2">
        <v>30000</v>
      </c>
      <c r="F97" s="10">
        <v>7.1243999999999996</v>
      </c>
      <c r="G97" s="10">
        <v>7.1243999999999996</v>
      </c>
      <c r="H97">
        <v>0</v>
      </c>
      <c r="I97" s="2">
        <v>0</v>
      </c>
      <c r="J97" s="17">
        <f t="shared" si="19"/>
        <v>0</v>
      </c>
    </row>
    <row r="98" spans="2:10">
      <c r="B98" s="1">
        <v>44063</v>
      </c>
      <c r="C98" s="1">
        <v>44064</v>
      </c>
      <c r="D98" s="1">
        <v>47849</v>
      </c>
      <c r="E98" s="2">
        <v>50000</v>
      </c>
      <c r="F98" s="10">
        <v>7.4724000000000004</v>
      </c>
      <c r="G98" s="10">
        <v>7.4798999999999998</v>
      </c>
      <c r="H98" s="2">
        <v>50000</v>
      </c>
      <c r="I98" s="2">
        <v>59469307.409999996</v>
      </c>
      <c r="J98" s="17">
        <f t="shared" si="19"/>
        <v>100</v>
      </c>
    </row>
    <row r="99" spans="2:10">
      <c r="B99" s="1">
        <v>44063</v>
      </c>
      <c r="C99" s="1">
        <v>44067</v>
      </c>
      <c r="D99" s="1">
        <v>47849</v>
      </c>
      <c r="E99" s="2">
        <v>10000</v>
      </c>
      <c r="F99" s="10">
        <v>7.4724000000000004</v>
      </c>
      <c r="G99" s="10">
        <v>7.4724000000000004</v>
      </c>
      <c r="H99">
        <v>10000</v>
      </c>
      <c r="I99" s="2">
        <v>11897278</v>
      </c>
      <c r="J99" s="17">
        <f t="shared" si="19"/>
        <v>100</v>
      </c>
    </row>
    <row r="100" spans="2:10">
      <c r="B100" s="1">
        <v>44070</v>
      </c>
      <c r="C100" s="1">
        <v>44071</v>
      </c>
      <c r="D100" s="1">
        <v>47849</v>
      </c>
      <c r="E100" s="2">
        <v>300000</v>
      </c>
      <c r="F100">
        <v>7.3773999999999997</v>
      </c>
      <c r="G100">
        <v>7.383</v>
      </c>
      <c r="H100" s="2">
        <v>300000</v>
      </c>
      <c r="I100" s="2">
        <v>359520150.44999999</v>
      </c>
      <c r="J100" s="17">
        <f t="shared" si="19"/>
        <v>100</v>
      </c>
    </row>
    <row r="101" spans="2:10">
      <c r="B101" s="1">
        <v>44070</v>
      </c>
      <c r="C101" s="1">
        <v>44074</v>
      </c>
      <c r="D101" s="1">
        <v>47849</v>
      </c>
      <c r="E101" s="2">
        <v>60000</v>
      </c>
      <c r="F101">
        <v>7.3773999999999997</v>
      </c>
      <c r="G101">
        <v>7.3773999999999997</v>
      </c>
      <c r="H101" s="2">
        <v>59999</v>
      </c>
      <c r="I101" s="2">
        <v>71923604.659999996</v>
      </c>
      <c r="J101" s="17">
        <f t="shared" si="19"/>
        <v>99.998333333333335</v>
      </c>
    </row>
    <row r="102" spans="2:10">
      <c r="F102" s="10"/>
      <c r="G102" s="10"/>
      <c r="I102" s="2"/>
      <c r="J102" s="17"/>
    </row>
    <row r="103" spans="2:10">
      <c r="B103" s="12"/>
      <c r="C103" s="12"/>
      <c r="D103" s="12"/>
      <c r="E103" s="14">
        <f>+E5+E24+E60+E81</f>
        <v>111890000</v>
      </c>
      <c r="F103" s="16"/>
      <c r="G103" s="16"/>
      <c r="H103" s="14">
        <f>+H5+H24+H60+H81</f>
        <v>95055862</v>
      </c>
      <c r="I103" s="14">
        <f>+I5+I24+I60+I81</f>
        <v>111539573445.83002</v>
      </c>
      <c r="J103" s="18">
        <f t="shared" si="19"/>
        <v>84.954743051211011</v>
      </c>
    </row>
  </sheetData>
  <sortState xmlns:xlrd2="http://schemas.microsoft.com/office/spreadsheetml/2017/richdata2" ref="B22:K30">
    <sortCondition ref="C22:C30"/>
  </sortState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/>
  <dimension ref="B1:J93"/>
  <sheetViews>
    <sheetView zoomScale="85" zoomScaleNormal="85" workbookViewId="0"/>
  </sheetViews>
  <sheetFormatPr defaultRowHeight="15"/>
  <cols>
    <col min="2" max="2" width="14" customWidth="1"/>
    <col min="3" max="3" width="17.7109375" customWidth="1"/>
    <col min="4" max="4" width="19.5703125" customWidth="1"/>
    <col min="5" max="5" width="15" bestFit="1" customWidth="1"/>
    <col min="6" max="6" width="11.85546875" customWidth="1"/>
    <col min="7" max="7" width="13.85546875" customWidth="1"/>
    <col min="8" max="8" width="14.5703125" bestFit="1" customWidth="1"/>
    <col min="9" max="9" width="19.5703125" bestFit="1" customWidth="1"/>
    <col min="10" max="10" width="19" customWidth="1"/>
  </cols>
  <sheetData>
    <row r="1" spans="2:10">
      <c r="B1" s="8" t="s">
        <v>19</v>
      </c>
      <c r="J1" s="17"/>
    </row>
    <row r="2" spans="2:10">
      <c r="B2" s="8"/>
      <c r="J2" s="17"/>
    </row>
    <row r="3" spans="2:10">
      <c r="B3" s="9" t="s">
        <v>1</v>
      </c>
      <c r="C3" s="9" t="s">
        <v>18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83" t="s">
        <v>8</v>
      </c>
    </row>
    <row r="5" spans="2:10">
      <c r="B5" s="23" t="s">
        <v>9</v>
      </c>
      <c r="C5" s="36"/>
      <c r="D5" s="36"/>
      <c r="E5" s="24">
        <v>3300000</v>
      </c>
      <c r="F5" s="25"/>
      <c r="G5" s="25"/>
      <c r="H5" s="24">
        <v>574150</v>
      </c>
      <c r="I5" s="24">
        <v>6123788474.2799997</v>
      </c>
      <c r="J5" s="26">
        <v>17.398484848484848</v>
      </c>
    </row>
    <row r="6" spans="2:10">
      <c r="B6" s="37"/>
      <c r="C6" s="38"/>
      <c r="D6" s="39"/>
      <c r="E6" s="32">
        <v>1618796</v>
      </c>
      <c r="F6" s="33">
        <v>3.2852753014565417E-2</v>
      </c>
      <c r="G6" s="33">
        <v>3.2852753014565417E-2</v>
      </c>
      <c r="H6" s="32">
        <v>78300</v>
      </c>
      <c r="I6" s="32">
        <v>836976344.93000007</v>
      </c>
      <c r="J6" s="34">
        <v>4.8369281861333979</v>
      </c>
    </row>
    <row r="7" spans="2:10">
      <c r="B7" s="40">
        <v>44078</v>
      </c>
      <c r="C7" s="40">
        <v>44077</v>
      </c>
      <c r="D7" s="41">
        <v>44986</v>
      </c>
      <c r="E7" s="27">
        <v>500000</v>
      </c>
      <c r="F7" s="28">
        <v>3.0300000000000001E-2</v>
      </c>
      <c r="G7" s="28">
        <v>3.0300000000000001E-2</v>
      </c>
      <c r="H7" s="27">
        <v>26200</v>
      </c>
      <c r="I7" s="27">
        <v>280019657.88</v>
      </c>
      <c r="J7" s="29">
        <v>5.24</v>
      </c>
    </row>
    <row r="8" spans="2:10">
      <c r="B8" s="40">
        <v>44085</v>
      </c>
      <c r="C8" s="40">
        <v>44084</v>
      </c>
      <c r="D8" s="41">
        <v>44986</v>
      </c>
      <c r="E8" s="27">
        <v>518796</v>
      </c>
      <c r="F8" s="28">
        <v>3.3099999999999997E-2</v>
      </c>
      <c r="G8" s="28">
        <v>3.3099999999999997E-2</v>
      </c>
      <c r="H8" s="27">
        <v>50100</v>
      </c>
      <c r="I8" s="27">
        <v>535582051.35000002</v>
      </c>
      <c r="J8" s="29">
        <v>9.6569749959521669</v>
      </c>
    </row>
    <row r="9" spans="2:10">
      <c r="B9" s="40">
        <v>44092</v>
      </c>
      <c r="C9" s="40">
        <v>44091</v>
      </c>
      <c r="D9" s="41">
        <v>44986</v>
      </c>
      <c r="E9" s="27">
        <v>500000</v>
      </c>
      <c r="F9" s="28">
        <v>6.0100000000000001E-2</v>
      </c>
      <c r="G9" s="28">
        <v>6.0100000000000001E-2</v>
      </c>
      <c r="H9" s="27">
        <v>2000</v>
      </c>
      <c r="I9" s="27">
        <v>21374635.699999999</v>
      </c>
      <c r="J9" s="29">
        <v>0.4</v>
      </c>
    </row>
    <row r="10" spans="2:10">
      <c r="B10" s="40">
        <v>44099</v>
      </c>
      <c r="C10" s="40">
        <v>44098</v>
      </c>
      <c r="D10" s="41">
        <v>44986</v>
      </c>
      <c r="E10" s="27">
        <v>100000</v>
      </c>
      <c r="F10" s="28">
        <v>0</v>
      </c>
      <c r="G10" s="28">
        <v>0</v>
      </c>
      <c r="H10" s="27">
        <v>0</v>
      </c>
      <c r="I10" s="27">
        <v>0</v>
      </c>
      <c r="J10" s="29">
        <v>0</v>
      </c>
    </row>
    <row r="11" spans="2:10">
      <c r="B11" s="42"/>
      <c r="C11" s="42"/>
      <c r="D11" s="40"/>
      <c r="E11" s="27"/>
      <c r="F11" s="28"/>
      <c r="G11" s="28"/>
      <c r="H11" s="27"/>
      <c r="I11" s="27"/>
      <c r="J11" s="29"/>
    </row>
    <row r="12" spans="2:10">
      <c r="B12" s="37"/>
      <c r="C12" s="38"/>
      <c r="D12" s="39"/>
      <c r="E12" s="32">
        <v>1681204</v>
      </c>
      <c r="F12" s="33">
        <v>5.7499712827031903E-2</v>
      </c>
      <c r="G12" s="33">
        <v>5.7499712827031903E-2</v>
      </c>
      <c r="H12" s="32">
        <v>495850</v>
      </c>
      <c r="I12" s="32">
        <v>5286812129.3499994</v>
      </c>
      <c r="J12" s="34">
        <v>29.493743769346253</v>
      </c>
    </row>
    <row r="13" spans="2:10">
      <c r="B13" s="40">
        <v>44078</v>
      </c>
      <c r="C13" s="40">
        <v>44077</v>
      </c>
      <c r="D13" s="41">
        <v>46266</v>
      </c>
      <c r="E13" s="27">
        <v>500000</v>
      </c>
      <c r="F13" s="28">
        <v>4.2000000000000003E-2</v>
      </c>
      <c r="G13" s="28">
        <v>4.2000000000000003E-2</v>
      </c>
      <c r="H13" s="27">
        <v>181150</v>
      </c>
      <c r="I13" s="27">
        <v>1932685855.3199999</v>
      </c>
      <c r="J13" s="29">
        <v>36.230000000000004</v>
      </c>
    </row>
    <row r="14" spans="2:10">
      <c r="B14" s="40">
        <v>44085</v>
      </c>
      <c r="C14" s="40">
        <v>44084</v>
      </c>
      <c r="D14" s="41">
        <v>46266</v>
      </c>
      <c r="E14" s="27">
        <v>581204</v>
      </c>
      <c r="F14" s="28">
        <v>5.1900000000000002E-2</v>
      </c>
      <c r="G14" s="28">
        <v>5.1900000000000002E-2</v>
      </c>
      <c r="H14" s="27">
        <v>216450</v>
      </c>
      <c r="I14" s="27">
        <v>2308647717.6599998</v>
      </c>
      <c r="J14" s="29">
        <v>37.241656974143325</v>
      </c>
    </row>
    <row r="15" spans="2:10">
      <c r="B15" s="40">
        <v>44092</v>
      </c>
      <c r="C15" s="40">
        <v>44091</v>
      </c>
      <c r="D15" s="41">
        <v>46266</v>
      </c>
      <c r="E15" s="27">
        <v>500000</v>
      </c>
      <c r="F15" s="28">
        <v>9.6000000000000002E-2</v>
      </c>
      <c r="G15" s="28">
        <v>9.6000000000000002E-2</v>
      </c>
      <c r="H15" s="27">
        <v>88500</v>
      </c>
      <c r="I15" s="27">
        <v>941832283.66999996</v>
      </c>
      <c r="J15" s="29">
        <v>17.7</v>
      </c>
    </row>
    <row r="16" spans="2:10">
      <c r="B16" s="40">
        <v>44099</v>
      </c>
      <c r="C16" s="40">
        <v>44098</v>
      </c>
      <c r="D16" s="41">
        <v>46266</v>
      </c>
      <c r="E16" s="27">
        <v>100000</v>
      </c>
      <c r="F16" s="28">
        <v>0.12139999999999999</v>
      </c>
      <c r="G16" s="28">
        <v>0.12139999999999999</v>
      </c>
      <c r="H16" s="27">
        <v>9750</v>
      </c>
      <c r="I16" s="27">
        <v>103646272.7</v>
      </c>
      <c r="J16" s="29">
        <v>9.75</v>
      </c>
    </row>
    <row r="17" spans="2:10">
      <c r="B17" s="42"/>
      <c r="C17" s="42"/>
      <c r="D17" s="40"/>
      <c r="E17" s="27"/>
      <c r="F17" s="28"/>
      <c r="G17" s="28"/>
      <c r="H17" s="27"/>
      <c r="I17" s="27"/>
      <c r="J17" s="29"/>
    </row>
    <row r="18" spans="2:10">
      <c r="B18" s="23" t="s">
        <v>10</v>
      </c>
      <c r="C18" s="36"/>
      <c r="D18" s="36"/>
      <c r="E18" s="24">
        <v>152400000</v>
      </c>
      <c r="F18" s="25"/>
      <c r="G18" s="25"/>
      <c r="H18" s="24">
        <v>139471875</v>
      </c>
      <c r="I18" s="24">
        <v>130828192533.60001</v>
      </c>
      <c r="J18" s="26">
        <v>91.516978346456696</v>
      </c>
    </row>
    <row r="19" spans="2:10">
      <c r="B19" s="37"/>
      <c r="C19" s="38"/>
      <c r="D19" s="39"/>
      <c r="E19" s="32">
        <v>60000000</v>
      </c>
      <c r="F19" s="33">
        <v>2.2023647039818948</v>
      </c>
      <c r="G19" s="33">
        <v>2.2060991173541225</v>
      </c>
      <c r="H19" s="32">
        <v>59171907</v>
      </c>
      <c r="I19" s="32">
        <v>58501767080.690002</v>
      </c>
      <c r="J19" s="34">
        <v>98.619844999999998</v>
      </c>
    </row>
    <row r="20" spans="2:10">
      <c r="B20" s="40">
        <v>44085</v>
      </c>
      <c r="C20" s="40">
        <v>44084</v>
      </c>
      <c r="D20" s="41">
        <v>44287</v>
      </c>
      <c r="E20" s="27">
        <v>20000000</v>
      </c>
      <c r="F20" s="28">
        <v>2.1991999999999998</v>
      </c>
      <c r="G20" s="28">
        <v>2.2050000000000001</v>
      </c>
      <c r="H20" s="27">
        <v>20000000</v>
      </c>
      <c r="I20" s="27">
        <v>19763152177.470001</v>
      </c>
      <c r="J20" s="29">
        <v>100</v>
      </c>
    </row>
    <row r="21" spans="2:10">
      <c r="B21" s="40">
        <v>44088</v>
      </c>
      <c r="C21" s="40">
        <v>44084</v>
      </c>
      <c r="D21" s="41">
        <v>44287</v>
      </c>
      <c r="E21" s="27">
        <v>4000000</v>
      </c>
      <c r="F21" s="28">
        <v>2.1991999999999998</v>
      </c>
      <c r="G21" s="28">
        <v>2.1991999999999998</v>
      </c>
      <c r="H21" s="27">
        <v>3171911</v>
      </c>
      <c r="I21" s="27">
        <v>3134619667.04</v>
      </c>
      <c r="J21" s="29">
        <v>79.297775000000001</v>
      </c>
    </row>
    <row r="22" spans="2:10">
      <c r="B22" s="40">
        <v>44099</v>
      </c>
      <c r="C22" s="40">
        <v>44098</v>
      </c>
      <c r="D22" s="41">
        <v>44287</v>
      </c>
      <c r="E22" s="27">
        <v>30000000</v>
      </c>
      <c r="F22" s="28">
        <v>2.2044000000000001</v>
      </c>
      <c r="G22" s="28">
        <v>2.2079</v>
      </c>
      <c r="H22" s="27">
        <v>30000000</v>
      </c>
      <c r="I22" s="27">
        <v>29669571044.5</v>
      </c>
      <c r="J22" s="29">
        <v>100</v>
      </c>
    </row>
    <row r="23" spans="2:10">
      <c r="B23" s="40">
        <v>44102</v>
      </c>
      <c r="C23" s="40">
        <v>44098</v>
      </c>
      <c r="D23" s="41">
        <v>44287</v>
      </c>
      <c r="E23" s="27">
        <v>6000000</v>
      </c>
      <c r="F23" s="28">
        <v>2.2044000000000001</v>
      </c>
      <c r="G23" s="28">
        <v>2.2044000000000001</v>
      </c>
      <c r="H23" s="27">
        <v>5999996</v>
      </c>
      <c r="I23" s="27">
        <v>5934424191.6800003</v>
      </c>
      <c r="J23" s="29">
        <v>99.999933333333331</v>
      </c>
    </row>
    <row r="24" spans="2:10">
      <c r="B24" s="43"/>
      <c r="C24" s="43"/>
      <c r="D24" s="40"/>
      <c r="E24" s="27"/>
      <c r="F24" s="28"/>
      <c r="G24" s="28"/>
      <c r="H24" s="27"/>
      <c r="I24" s="27"/>
      <c r="J24" s="29"/>
    </row>
    <row r="25" spans="2:10">
      <c r="B25" s="37"/>
      <c r="C25" s="38"/>
      <c r="D25" s="39"/>
      <c r="E25" s="32">
        <v>32400000</v>
      </c>
      <c r="F25" s="33">
        <v>2.6557912302411517</v>
      </c>
      <c r="G25" s="33">
        <v>2.6648195886331063</v>
      </c>
      <c r="H25" s="32">
        <v>29372569</v>
      </c>
      <c r="I25" s="32">
        <v>28576054817.689999</v>
      </c>
      <c r="J25" s="34">
        <v>90.656077160493837</v>
      </c>
    </row>
    <row r="26" spans="2:10">
      <c r="B26" s="40">
        <v>44078</v>
      </c>
      <c r="C26" s="40">
        <v>44077</v>
      </c>
      <c r="D26" s="41">
        <v>44470</v>
      </c>
      <c r="E26" s="27">
        <v>12000000</v>
      </c>
      <c r="F26" s="28">
        <v>2.6467999999999998</v>
      </c>
      <c r="G26" s="28">
        <v>2.6589</v>
      </c>
      <c r="H26" s="27">
        <v>12000000</v>
      </c>
      <c r="I26" s="27">
        <v>11669977958.65</v>
      </c>
      <c r="J26" s="29">
        <v>100</v>
      </c>
    </row>
    <row r="27" spans="2:10">
      <c r="B27" s="40">
        <v>44082</v>
      </c>
      <c r="C27" s="40">
        <v>44077</v>
      </c>
      <c r="D27" s="41">
        <v>44470</v>
      </c>
      <c r="E27" s="27">
        <v>2400000</v>
      </c>
      <c r="F27" s="28">
        <v>2.6467999999999998</v>
      </c>
      <c r="G27" s="28">
        <v>2.6467999999999998</v>
      </c>
      <c r="H27" s="27">
        <v>2372569</v>
      </c>
      <c r="I27" s="27">
        <v>2307560481.2199998</v>
      </c>
      <c r="J27" s="29">
        <v>98.857041666666674</v>
      </c>
    </row>
    <row r="28" spans="2:10">
      <c r="B28" s="40">
        <v>44092</v>
      </c>
      <c r="C28" s="40">
        <v>44091</v>
      </c>
      <c r="D28" s="41">
        <v>44470</v>
      </c>
      <c r="E28" s="27">
        <v>15000000</v>
      </c>
      <c r="F28" s="28">
        <v>2.6644000000000001</v>
      </c>
      <c r="G28" s="28">
        <v>2.6724000000000001</v>
      </c>
      <c r="H28" s="27">
        <v>15000000</v>
      </c>
      <c r="I28" s="27">
        <v>14598516377.82</v>
      </c>
      <c r="J28" s="29">
        <v>100</v>
      </c>
    </row>
    <row r="29" spans="2:10">
      <c r="B29" s="40">
        <v>44095</v>
      </c>
      <c r="C29" s="40">
        <v>44091</v>
      </c>
      <c r="D29" s="41">
        <v>44470</v>
      </c>
      <c r="E29" s="27">
        <v>3000000</v>
      </c>
      <c r="F29" s="28">
        <v>2.6644000000000001</v>
      </c>
      <c r="G29" s="28">
        <v>2.6644000000000001</v>
      </c>
      <c r="H29" s="27">
        <v>0</v>
      </c>
      <c r="I29" s="27">
        <v>0</v>
      </c>
      <c r="J29" s="29">
        <v>0</v>
      </c>
    </row>
    <row r="30" spans="2:10">
      <c r="B30" s="42"/>
      <c r="C30" s="42"/>
      <c r="D30" s="40"/>
      <c r="E30" s="27"/>
      <c r="F30" s="28"/>
      <c r="G30" s="28"/>
      <c r="H30" s="27"/>
      <c r="I30" s="27"/>
      <c r="J30" s="29"/>
    </row>
    <row r="31" spans="2:10">
      <c r="B31" s="37"/>
      <c r="C31" s="38"/>
      <c r="D31" s="39"/>
      <c r="E31" s="32">
        <v>12000000</v>
      </c>
      <c r="F31" s="33">
        <v>4.0120132324664031</v>
      </c>
      <c r="G31" s="33">
        <v>4.0218161972209039</v>
      </c>
      <c r="H31" s="32">
        <v>10863803</v>
      </c>
      <c r="I31" s="32">
        <v>10023787625.949999</v>
      </c>
      <c r="J31" s="34">
        <v>90.531691666666674</v>
      </c>
    </row>
    <row r="32" spans="2:10">
      <c r="B32" s="40">
        <v>44078</v>
      </c>
      <c r="C32" s="40">
        <v>44077</v>
      </c>
      <c r="D32" s="41">
        <v>44835</v>
      </c>
      <c r="E32" s="27">
        <v>3500000</v>
      </c>
      <c r="F32" s="28">
        <v>3.8961999999999999</v>
      </c>
      <c r="G32" s="28">
        <v>3.91</v>
      </c>
      <c r="H32" s="27">
        <v>3500000</v>
      </c>
      <c r="I32" s="27">
        <v>3234063499.1100001</v>
      </c>
      <c r="J32" s="29">
        <v>100</v>
      </c>
    </row>
    <row r="33" spans="2:10">
      <c r="B33" s="40">
        <v>44082</v>
      </c>
      <c r="C33" s="40">
        <v>44077</v>
      </c>
      <c r="D33" s="41">
        <v>44835</v>
      </c>
      <c r="E33" s="27">
        <v>700000</v>
      </c>
      <c r="F33" s="28">
        <v>3.8961999999999999</v>
      </c>
      <c r="G33" s="28">
        <v>3.8961999999999999</v>
      </c>
      <c r="H33" s="27">
        <v>649503</v>
      </c>
      <c r="I33" s="27">
        <v>600244082.53999996</v>
      </c>
      <c r="J33" s="29">
        <v>92.786142857142863</v>
      </c>
    </row>
    <row r="34" spans="2:10">
      <c r="B34" s="40">
        <v>44085</v>
      </c>
      <c r="C34" s="40">
        <v>44084</v>
      </c>
      <c r="D34" s="41">
        <v>44835</v>
      </c>
      <c r="E34" s="27">
        <v>3000000</v>
      </c>
      <c r="F34" s="28">
        <v>3.9843000000000002</v>
      </c>
      <c r="G34" s="28">
        <v>3.9948999999999999</v>
      </c>
      <c r="H34" s="27">
        <v>3000000</v>
      </c>
      <c r="I34" s="27">
        <v>2768919023.4000001</v>
      </c>
      <c r="J34" s="29">
        <v>100</v>
      </c>
    </row>
    <row r="35" spans="2:10">
      <c r="B35" s="40">
        <v>44088</v>
      </c>
      <c r="C35" s="40">
        <v>44084</v>
      </c>
      <c r="D35" s="41">
        <v>44835</v>
      </c>
      <c r="E35" s="27">
        <v>600000</v>
      </c>
      <c r="F35" s="28">
        <v>3.9843000000000002</v>
      </c>
      <c r="G35" s="28">
        <v>3.9843000000000002</v>
      </c>
      <c r="H35" s="27">
        <v>0</v>
      </c>
      <c r="I35" s="27">
        <v>0</v>
      </c>
      <c r="J35" s="29">
        <v>0</v>
      </c>
    </row>
    <row r="36" spans="2:10">
      <c r="B36" s="40">
        <v>44092</v>
      </c>
      <c r="C36" s="40">
        <v>44091</v>
      </c>
      <c r="D36" s="41">
        <v>44835</v>
      </c>
      <c r="E36" s="27">
        <v>1500000</v>
      </c>
      <c r="F36" s="28">
        <v>4.05</v>
      </c>
      <c r="G36" s="28">
        <v>4.0579000000000001</v>
      </c>
      <c r="H36" s="27">
        <v>1500000</v>
      </c>
      <c r="I36" s="27">
        <v>1383754373.99</v>
      </c>
      <c r="J36" s="29">
        <v>100</v>
      </c>
    </row>
    <row r="37" spans="2:10">
      <c r="B37" s="40">
        <v>44095</v>
      </c>
      <c r="C37" s="40">
        <v>44091</v>
      </c>
      <c r="D37" s="41">
        <v>44835</v>
      </c>
      <c r="E37" s="27">
        <v>300000</v>
      </c>
      <c r="F37" s="28">
        <v>4.05</v>
      </c>
      <c r="G37" s="28">
        <v>4.05</v>
      </c>
      <c r="H37" s="27">
        <v>0</v>
      </c>
      <c r="I37" s="27">
        <v>0</v>
      </c>
      <c r="J37" s="29">
        <v>0</v>
      </c>
    </row>
    <row r="38" spans="2:10">
      <c r="B38" s="40">
        <v>44099</v>
      </c>
      <c r="C38" s="40">
        <v>44098</v>
      </c>
      <c r="D38" s="41">
        <v>44835</v>
      </c>
      <c r="E38" s="27">
        <v>2000000</v>
      </c>
      <c r="F38" s="28">
        <v>4.2419000000000002</v>
      </c>
      <c r="G38" s="28">
        <v>4.2499000000000002</v>
      </c>
      <c r="H38" s="27">
        <v>1814300</v>
      </c>
      <c r="I38" s="27">
        <v>1668819914.1900001</v>
      </c>
      <c r="J38" s="29">
        <v>90.715000000000003</v>
      </c>
    </row>
    <row r="39" spans="2:10">
      <c r="B39" s="40">
        <v>44102</v>
      </c>
      <c r="C39" s="40">
        <v>44098</v>
      </c>
      <c r="D39" s="41">
        <v>44835</v>
      </c>
      <c r="E39" s="27">
        <v>400000</v>
      </c>
      <c r="F39" s="28">
        <v>4.2419000000000002</v>
      </c>
      <c r="G39" s="28">
        <v>4.2419000000000002</v>
      </c>
      <c r="H39" s="27">
        <v>400000</v>
      </c>
      <c r="I39" s="27">
        <v>367986732.72000003</v>
      </c>
      <c r="J39" s="29">
        <v>100</v>
      </c>
    </row>
    <row r="40" spans="2:10">
      <c r="B40" s="42"/>
      <c r="C40" s="42"/>
      <c r="D40" s="40"/>
      <c r="E40" s="27"/>
      <c r="F40" s="28"/>
      <c r="G40" s="28"/>
      <c r="H40" s="27"/>
      <c r="I40" s="27"/>
      <c r="J40" s="29"/>
    </row>
    <row r="41" spans="2:10">
      <c r="B41" s="37"/>
      <c r="C41" s="38"/>
      <c r="D41" s="39"/>
      <c r="E41" s="32">
        <v>48000000</v>
      </c>
      <c r="F41" s="33">
        <v>5.3754990073507889</v>
      </c>
      <c r="G41" s="33">
        <v>5.3845092975158471</v>
      </c>
      <c r="H41" s="32">
        <v>40063596</v>
      </c>
      <c r="I41" s="32">
        <v>33726583009.27</v>
      </c>
      <c r="J41" s="34">
        <v>83.465825000000009</v>
      </c>
    </row>
    <row r="42" spans="2:10">
      <c r="B42" s="40">
        <v>44078</v>
      </c>
      <c r="C42" s="40">
        <v>44077</v>
      </c>
      <c r="D42" s="41">
        <v>45292</v>
      </c>
      <c r="E42" s="27">
        <v>15000000</v>
      </c>
      <c r="F42" s="28">
        <v>5.2606999999999999</v>
      </c>
      <c r="G42" s="28">
        <v>5.2670000000000003</v>
      </c>
      <c r="H42" s="27">
        <v>15000000</v>
      </c>
      <c r="I42" s="27">
        <v>12664160847.08</v>
      </c>
      <c r="J42" s="29">
        <v>100</v>
      </c>
    </row>
    <row r="43" spans="2:10">
      <c r="B43" s="40">
        <v>44082</v>
      </c>
      <c r="C43" s="40">
        <v>44077</v>
      </c>
      <c r="D43" s="41">
        <v>45292</v>
      </c>
      <c r="E43" s="27">
        <v>3000000</v>
      </c>
      <c r="F43" s="28">
        <v>5.2606999999999999</v>
      </c>
      <c r="G43" s="28">
        <v>5.2606999999999999</v>
      </c>
      <c r="H43" s="27">
        <v>2999997</v>
      </c>
      <c r="I43" s="27">
        <v>2533350016.6199999</v>
      </c>
      <c r="J43" s="29">
        <v>99.999899999999997</v>
      </c>
    </row>
    <row r="44" spans="2:10">
      <c r="B44" s="40">
        <v>44085</v>
      </c>
      <c r="C44" s="40">
        <v>44084</v>
      </c>
      <c r="D44" s="41">
        <v>45292</v>
      </c>
      <c r="E44" s="27">
        <v>20000000</v>
      </c>
      <c r="F44" s="28">
        <v>5.4142000000000001</v>
      </c>
      <c r="G44" s="28">
        <v>5.4287999999999998</v>
      </c>
      <c r="H44" s="27">
        <v>16663600</v>
      </c>
      <c r="I44" s="27">
        <v>14012909462.18</v>
      </c>
      <c r="J44" s="29">
        <v>83.317999999999998</v>
      </c>
    </row>
    <row r="45" spans="2:10">
      <c r="B45" s="40">
        <v>44088</v>
      </c>
      <c r="C45" s="40">
        <v>44084</v>
      </c>
      <c r="D45" s="41">
        <v>45292</v>
      </c>
      <c r="E45" s="27">
        <v>4000000</v>
      </c>
      <c r="F45" s="28">
        <v>5.4142000000000001</v>
      </c>
      <c r="G45" s="28">
        <v>5.4142000000000001</v>
      </c>
      <c r="H45" s="27">
        <v>0</v>
      </c>
      <c r="I45" s="27">
        <v>0</v>
      </c>
      <c r="J45" s="29">
        <v>0</v>
      </c>
    </row>
    <row r="46" spans="2:10">
      <c r="B46" s="40">
        <v>44092</v>
      </c>
      <c r="C46" s="40">
        <v>44091</v>
      </c>
      <c r="D46" s="41">
        <v>45292</v>
      </c>
      <c r="E46" s="27">
        <v>3000000</v>
      </c>
      <c r="F46" s="28">
        <v>5.5122999999999998</v>
      </c>
      <c r="G46" s="28">
        <v>5.5179999999999998</v>
      </c>
      <c r="H46" s="27">
        <v>3000000</v>
      </c>
      <c r="I46" s="27">
        <v>2517769120.27</v>
      </c>
      <c r="J46" s="29">
        <v>100</v>
      </c>
    </row>
    <row r="47" spans="2:10">
      <c r="B47" s="40">
        <v>44095</v>
      </c>
      <c r="C47" s="40">
        <v>44091</v>
      </c>
      <c r="D47" s="41">
        <v>45292</v>
      </c>
      <c r="E47" s="27">
        <v>600000</v>
      </c>
      <c r="F47" s="28">
        <v>5.5122999999999998</v>
      </c>
      <c r="G47" s="28">
        <v>5.5122999999999998</v>
      </c>
      <c r="H47" s="27">
        <v>0</v>
      </c>
      <c r="I47" s="27">
        <v>0</v>
      </c>
      <c r="J47" s="29">
        <v>0</v>
      </c>
    </row>
    <row r="48" spans="2:10">
      <c r="B48" s="40">
        <v>44099</v>
      </c>
      <c r="C48" s="40">
        <v>44098</v>
      </c>
      <c r="D48" s="41">
        <v>45292</v>
      </c>
      <c r="E48" s="27">
        <v>2000000</v>
      </c>
      <c r="F48" s="28">
        <v>5.8048000000000002</v>
      </c>
      <c r="G48" s="28">
        <v>5.8079000000000001</v>
      </c>
      <c r="H48" s="27">
        <v>2000000</v>
      </c>
      <c r="I48" s="27">
        <v>1665265715.95</v>
      </c>
      <c r="J48" s="29">
        <v>100</v>
      </c>
    </row>
    <row r="49" spans="2:10">
      <c r="B49" s="40">
        <v>44102</v>
      </c>
      <c r="C49" s="40">
        <v>44098</v>
      </c>
      <c r="D49" s="41">
        <v>45292</v>
      </c>
      <c r="E49" s="27">
        <v>400000</v>
      </c>
      <c r="F49" s="28">
        <v>5.8048000000000002</v>
      </c>
      <c r="G49" s="28">
        <v>5.8048000000000002</v>
      </c>
      <c r="H49" s="27">
        <v>399999</v>
      </c>
      <c r="I49" s="27">
        <v>333127847.17000002</v>
      </c>
      <c r="J49" s="29">
        <v>99.999749999999992</v>
      </c>
    </row>
    <row r="50" spans="2:10">
      <c r="B50" s="42"/>
      <c r="C50" s="42"/>
      <c r="D50" s="40"/>
      <c r="E50" s="27"/>
      <c r="F50" s="28"/>
      <c r="G50" s="28"/>
      <c r="H50" s="27"/>
      <c r="I50" s="27"/>
      <c r="J50" s="29"/>
    </row>
    <row r="51" spans="2:10">
      <c r="B51" s="23" t="s">
        <v>11</v>
      </c>
      <c r="C51" s="36"/>
      <c r="D51" s="36"/>
      <c r="E51" s="24">
        <v>6440000</v>
      </c>
      <c r="F51" s="25"/>
      <c r="G51" s="25"/>
      <c r="H51" s="24">
        <v>2853235</v>
      </c>
      <c r="I51" s="24">
        <v>11460163733.879999</v>
      </c>
      <c r="J51" s="26">
        <v>44.304891304347827</v>
      </c>
    </row>
    <row r="52" spans="2:10">
      <c r="B52" s="37"/>
      <c r="C52" s="38"/>
      <c r="D52" s="39"/>
      <c r="E52" s="32">
        <v>3125108</v>
      </c>
      <c r="F52" s="33">
        <v>1.8664882348999536</v>
      </c>
      <c r="G52" s="33">
        <v>1.8664882348999536</v>
      </c>
      <c r="H52" s="32">
        <v>2424634</v>
      </c>
      <c r="I52" s="32">
        <v>9648779469.4899998</v>
      </c>
      <c r="J52" s="34">
        <v>77.585606641434467</v>
      </c>
    </row>
    <row r="53" spans="2:10">
      <c r="B53" s="40">
        <v>44076</v>
      </c>
      <c r="C53" s="40">
        <v>44075</v>
      </c>
      <c r="D53" s="41">
        <v>45792</v>
      </c>
      <c r="E53" s="27">
        <v>2069000</v>
      </c>
      <c r="F53" s="28">
        <v>1.85</v>
      </c>
      <c r="G53" s="28">
        <v>1.85</v>
      </c>
      <c r="H53" s="27">
        <v>1717016</v>
      </c>
      <c r="I53" s="27">
        <v>6832541531.6399994</v>
      </c>
      <c r="J53" s="29">
        <v>82.987723537941037</v>
      </c>
    </row>
    <row r="54" spans="2:10">
      <c r="B54" s="40">
        <v>44090</v>
      </c>
      <c r="C54" s="40">
        <v>44089</v>
      </c>
      <c r="D54" s="41">
        <v>45792</v>
      </c>
      <c r="E54" s="27">
        <v>883708</v>
      </c>
      <c r="F54" s="28">
        <v>1.83</v>
      </c>
      <c r="G54" s="28">
        <v>1.83</v>
      </c>
      <c r="H54" s="27">
        <v>595618</v>
      </c>
      <c r="I54" s="27">
        <v>2376613241.6300001</v>
      </c>
      <c r="J54" s="29">
        <v>67.399865113815878</v>
      </c>
    </row>
    <row r="55" spans="2:10">
      <c r="B55" s="40">
        <v>44104</v>
      </c>
      <c r="C55" s="40">
        <v>44103</v>
      </c>
      <c r="D55" s="41">
        <v>45792</v>
      </c>
      <c r="E55" s="27">
        <v>172400</v>
      </c>
      <c r="F55" s="28">
        <v>2.3199999999999998</v>
      </c>
      <c r="G55" s="28">
        <v>2.3199999999999998</v>
      </c>
      <c r="H55" s="27">
        <v>112000</v>
      </c>
      <c r="I55" s="27">
        <v>439624696.22000003</v>
      </c>
      <c r="J55" s="29">
        <v>64.965197215777266</v>
      </c>
    </row>
    <row r="56" spans="2:10">
      <c r="B56" s="42"/>
      <c r="C56" s="42"/>
      <c r="D56" s="40"/>
      <c r="E56" s="27"/>
      <c r="F56" s="28"/>
      <c r="G56" s="28"/>
      <c r="H56" s="27"/>
      <c r="I56" s="27"/>
      <c r="J56" s="29"/>
    </row>
    <row r="57" spans="2:10">
      <c r="B57" s="37"/>
      <c r="C57" s="38"/>
      <c r="D57" s="39"/>
      <c r="E57" s="32">
        <v>2704892</v>
      </c>
      <c r="F57" s="33">
        <v>3.1332596094955116</v>
      </c>
      <c r="G57" s="33">
        <v>3.1332596094955116</v>
      </c>
      <c r="H57" s="32">
        <v>281851</v>
      </c>
      <c r="I57" s="32">
        <v>1162221569.3800001</v>
      </c>
      <c r="J57" s="34">
        <v>10.420046345658163</v>
      </c>
    </row>
    <row r="58" spans="2:10">
      <c r="B58" s="40">
        <v>44076</v>
      </c>
      <c r="C58" s="40">
        <v>44075</v>
      </c>
      <c r="D58" s="41">
        <v>47710</v>
      </c>
      <c r="E58" s="27">
        <v>1781000</v>
      </c>
      <c r="F58" s="28">
        <v>3.04</v>
      </c>
      <c r="G58" s="28">
        <v>3.04</v>
      </c>
      <c r="H58" s="27">
        <v>177707</v>
      </c>
      <c r="I58" s="27">
        <v>737000252.39999998</v>
      </c>
      <c r="J58" s="29">
        <v>9.9779337450870287</v>
      </c>
    </row>
    <row r="59" spans="2:10">
      <c r="B59" s="40">
        <v>44090</v>
      </c>
      <c r="C59" s="40">
        <v>44089</v>
      </c>
      <c r="D59" s="41">
        <v>47710</v>
      </c>
      <c r="E59" s="27">
        <v>766292</v>
      </c>
      <c r="F59" s="28">
        <v>3.15</v>
      </c>
      <c r="G59" s="28">
        <v>3.15</v>
      </c>
      <c r="H59" s="27">
        <v>62536</v>
      </c>
      <c r="I59" s="27">
        <v>257792010.34999999</v>
      </c>
      <c r="J59" s="29">
        <v>8.1608577409133858</v>
      </c>
    </row>
    <row r="60" spans="2:10">
      <c r="B60" s="40">
        <v>44104</v>
      </c>
      <c r="C60" s="40">
        <v>44103</v>
      </c>
      <c r="D60" s="41">
        <v>47710</v>
      </c>
      <c r="E60" s="27">
        <v>157600</v>
      </c>
      <c r="F60" s="28">
        <v>3.5179999999999998</v>
      </c>
      <c r="G60" s="28">
        <v>3.5179999999999998</v>
      </c>
      <c r="H60" s="27">
        <v>41608</v>
      </c>
      <c r="I60" s="27">
        <v>167429306.63</v>
      </c>
      <c r="J60" s="29">
        <v>26.401015228426395</v>
      </c>
    </row>
    <row r="61" spans="2:10">
      <c r="B61" s="42"/>
      <c r="C61" s="42"/>
      <c r="D61" s="40"/>
      <c r="E61" s="27"/>
      <c r="F61" s="28"/>
      <c r="G61" s="28"/>
      <c r="H61" s="27"/>
      <c r="I61" s="27"/>
      <c r="J61" s="29"/>
    </row>
    <row r="62" spans="2:10">
      <c r="B62" s="37"/>
      <c r="C62" s="38"/>
      <c r="D62" s="39"/>
      <c r="E62" s="32">
        <v>300220</v>
      </c>
      <c r="F62" s="33">
        <v>3.8499688635903477</v>
      </c>
      <c r="G62" s="33">
        <v>3.8499688635903477</v>
      </c>
      <c r="H62" s="32">
        <v>41650</v>
      </c>
      <c r="I62" s="32">
        <v>179284073.61000001</v>
      </c>
      <c r="J62" s="34">
        <v>13.873159682899209</v>
      </c>
    </row>
    <row r="63" spans="2:10">
      <c r="B63" s="40">
        <v>44076</v>
      </c>
      <c r="C63" s="40">
        <v>44075</v>
      </c>
      <c r="D63" s="41">
        <v>51363</v>
      </c>
      <c r="E63" s="27">
        <v>150000</v>
      </c>
      <c r="F63" s="28">
        <v>3.778</v>
      </c>
      <c r="G63" s="28">
        <v>3.778</v>
      </c>
      <c r="H63" s="27">
        <v>11600</v>
      </c>
      <c r="I63" s="27">
        <v>50282840.990000002</v>
      </c>
      <c r="J63" s="29">
        <v>7.7333333333333334</v>
      </c>
    </row>
    <row r="64" spans="2:10">
      <c r="B64" s="40">
        <v>44090</v>
      </c>
      <c r="C64" s="40">
        <v>44089</v>
      </c>
      <c r="D64" s="41">
        <v>51363</v>
      </c>
      <c r="E64" s="27">
        <v>100000</v>
      </c>
      <c r="F64" s="28">
        <v>3.8679999999999999</v>
      </c>
      <c r="G64" s="28">
        <v>3.8679999999999999</v>
      </c>
      <c r="H64" s="27">
        <v>28950</v>
      </c>
      <c r="I64" s="27">
        <v>124416976.94</v>
      </c>
      <c r="J64" s="29">
        <v>28.95</v>
      </c>
    </row>
    <row r="65" spans="2:10">
      <c r="B65" s="40">
        <v>44104</v>
      </c>
      <c r="C65" s="40">
        <v>44103</v>
      </c>
      <c r="D65" s="41">
        <v>51363</v>
      </c>
      <c r="E65" s="27">
        <v>50220</v>
      </c>
      <c r="F65" s="28">
        <v>4.1500000000000004</v>
      </c>
      <c r="G65" s="28">
        <v>4.1500000000000004</v>
      </c>
      <c r="H65" s="27">
        <v>1100</v>
      </c>
      <c r="I65" s="27">
        <v>4584255.68</v>
      </c>
      <c r="J65" s="29">
        <v>2.190362405416169</v>
      </c>
    </row>
    <row r="66" spans="2:10">
      <c r="B66" s="42"/>
      <c r="C66" s="42"/>
      <c r="D66" s="40"/>
      <c r="E66" s="27"/>
      <c r="F66" s="28"/>
      <c r="G66" s="28"/>
      <c r="H66" s="27"/>
      <c r="I66" s="27"/>
      <c r="J66" s="29"/>
    </row>
    <row r="67" spans="2:10">
      <c r="B67" s="37"/>
      <c r="C67" s="38"/>
      <c r="D67" s="39"/>
      <c r="E67" s="32">
        <v>309780</v>
      </c>
      <c r="F67" s="33">
        <v>4.1874490055173856</v>
      </c>
      <c r="G67" s="33">
        <v>4.1874490055173856</v>
      </c>
      <c r="H67" s="32">
        <v>105100</v>
      </c>
      <c r="I67" s="32">
        <v>469878621.39999998</v>
      </c>
      <c r="J67" s="34">
        <v>33.927303247465943</v>
      </c>
    </row>
    <row r="68" spans="2:10">
      <c r="B68" s="40">
        <v>44076</v>
      </c>
      <c r="C68" s="40">
        <v>44075</v>
      </c>
      <c r="D68" s="41">
        <v>56749</v>
      </c>
      <c r="E68" s="27">
        <v>150000</v>
      </c>
      <c r="F68" s="28">
        <v>4.0490000000000004</v>
      </c>
      <c r="G68" s="28">
        <v>4.0490000000000004</v>
      </c>
      <c r="H68" s="27">
        <v>53000</v>
      </c>
      <c r="I68" s="27">
        <v>241701037.69</v>
      </c>
      <c r="J68" s="29">
        <v>35.333333333333336</v>
      </c>
    </row>
    <row r="69" spans="2:10">
      <c r="B69" s="40">
        <v>44090</v>
      </c>
      <c r="C69" s="40">
        <v>44089</v>
      </c>
      <c r="D69" s="41">
        <v>56749</v>
      </c>
      <c r="E69" s="27">
        <v>100000</v>
      </c>
      <c r="F69" s="28">
        <v>4.0999999999999996</v>
      </c>
      <c r="G69" s="28">
        <v>4.0999999999999996</v>
      </c>
      <c r="H69" s="27">
        <v>3200</v>
      </c>
      <c r="I69" s="27">
        <v>14508899.4</v>
      </c>
      <c r="J69" s="29">
        <v>3.2</v>
      </c>
    </row>
    <row r="70" spans="2:10">
      <c r="B70" s="40">
        <v>44104</v>
      </c>
      <c r="C70" s="40">
        <v>44103</v>
      </c>
      <c r="D70" s="41">
        <v>56749</v>
      </c>
      <c r="E70" s="27">
        <v>59780</v>
      </c>
      <c r="F70" s="28">
        <v>4.3499999999999996</v>
      </c>
      <c r="G70" s="28">
        <v>4.3499999999999996</v>
      </c>
      <c r="H70" s="27">
        <v>48900</v>
      </c>
      <c r="I70" s="27">
        <v>213668684.31</v>
      </c>
      <c r="J70" s="29">
        <v>81.799933087989302</v>
      </c>
    </row>
    <row r="71" spans="2:10">
      <c r="B71" s="42"/>
      <c r="C71" s="42"/>
      <c r="D71" s="40"/>
      <c r="E71" s="27"/>
      <c r="F71" s="28"/>
      <c r="G71" s="28"/>
      <c r="H71" s="27"/>
      <c r="I71" s="27"/>
      <c r="J71" s="29"/>
    </row>
    <row r="72" spans="2:10">
      <c r="B72" s="23" t="s">
        <v>12</v>
      </c>
      <c r="C72" s="36"/>
      <c r="D72" s="36"/>
      <c r="E72" s="24">
        <v>4500000</v>
      </c>
      <c r="F72" s="25"/>
      <c r="G72" s="25"/>
      <c r="H72" s="24">
        <v>3919996</v>
      </c>
      <c r="I72" s="24">
        <v>4651090982.1399994</v>
      </c>
      <c r="J72" s="26">
        <v>87.111022222222218</v>
      </c>
    </row>
    <row r="73" spans="2:10">
      <c r="B73" s="37"/>
      <c r="C73" s="38"/>
      <c r="D73" s="39"/>
      <c r="E73" s="32">
        <v>3180000</v>
      </c>
      <c r="F73" s="33">
        <v>6.7769049900044021</v>
      </c>
      <c r="G73" s="33">
        <v>6.7857673551846185</v>
      </c>
      <c r="H73" s="32">
        <v>2879998</v>
      </c>
      <c r="I73" s="32">
        <v>3394748252.9799995</v>
      </c>
      <c r="J73" s="34">
        <v>90.565974842767289</v>
      </c>
    </row>
    <row r="74" spans="2:10">
      <c r="B74" s="40">
        <v>44078</v>
      </c>
      <c r="C74" s="40">
        <v>44077</v>
      </c>
      <c r="D74" s="41">
        <v>46388</v>
      </c>
      <c r="E74" s="27">
        <v>150000</v>
      </c>
      <c r="F74" s="28">
        <v>6.4714999999999998</v>
      </c>
      <c r="G74" s="28">
        <v>6.4748999999999999</v>
      </c>
      <c r="H74" s="27">
        <v>150000</v>
      </c>
      <c r="I74" s="27">
        <v>178893322.59</v>
      </c>
      <c r="J74" s="29">
        <v>100</v>
      </c>
    </row>
    <row r="75" spans="2:10">
      <c r="B75" s="40">
        <v>44082</v>
      </c>
      <c r="C75" s="40">
        <v>44077</v>
      </c>
      <c r="D75" s="41">
        <v>46388</v>
      </c>
      <c r="E75" s="27">
        <v>30000</v>
      </c>
      <c r="F75" s="28">
        <v>6.4714999999999998</v>
      </c>
      <c r="G75" s="28">
        <v>6.4714999999999998</v>
      </c>
      <c r="H75" s="27">
        <v>29998</v>
      </c>
      <c r="I75" s="27">
        <v>35785218.979999997</v>
      </c>
      <c r="J75" s="29">
        <v>99.993333333333339</v>
      </c>
    </row>
    <row r="76" spans="2:10">
      <c r="B76" s="40">
        <v>44085</v>
      </c>
      <c r="C76" s="40">
        <v>44084</v>
      </c>
      <c r="D76" s="41">
        <v>46388</v>
      </c>
      <c r="E76" s="27">
        <v>1000000</v>
      </c>
      <c r="F76" s="28">
        <v>6.59</v>
      </c>
      <c r="G76" s="28">
        <v>6.6048999999999998</v>
      </c>
      <c r="H76" s="27">
        <v>1000000</v>
      </c>
      <c r="I76" s="27">
        <v>1187337404.6199999</v>
      </c>
      <c r="J76" s="29">
        <v>100</v>
      </c>
    </row>
    <row r="77" spans="2:10">
      <c r="B77" s="40">
        <v>44088</v>
      </c>
      <c r="C77" s="40">
        <v>44084</v>
      </c>
      <c r="D77" s="41">
        <v>46388</v>
      </c>
      <c r="E77" s="27">
        <v>200000</v>
      </c>
      <c r="F77" s="28">
        <v>6.59</v>
      </c>
      <c r="G77" s="28">
        <v>6.59</v>
      </c>
      <c r="H77" s="27">
        <v>0</v>
      </c>
      <c r="I77" s="27">
        <v>0</v>
      </c>
      <c r="J77" s="29">
        <v>0</v>
      </c>
    </row>
    <row r="78" spans="2:10">
      <c r="B78" s="40">
        <v>44092</v>
      </c>
      <c r="C78" s="40">
        <v>44091</v>
      </c>
      <c r="D78" s="41">
        <v>46388</v>
      </c>
      <c r="E78" s="27">
        <v>500000</v>
      </c>
      <c r="F78" s="28">
        <v>6.7728000000000002</v>
      </c>
      <c r="G78" s="28">
        <v>6.7798999999999996</v>
      </c>
      <c r="H78" s="27">
        <v>500000</v>
      </c>
      <c r="I78" s="27">
        <v>589489165.89999998</v>
      </c>
      <c r="J78" s="29">
        <v>100</v>
      </c>
    </row>
    <row r="79" spans="2:10">
      <c r="B79" s="40">
        <v>44095</v>
      </c>
      <c r="C79" s="40">
        <v>44091</v>
      </c>
      <c r="D79" s="41">
        <v>46388</v>
      </c>
      <c r="E79" s="27">
        <v>100000</v>
      </c>
      <c r="F79" s="28">
        <v>6.7728000000000002</v>
      </c>
      <c r="G79" s="28">
        <v>6.7728000000000002</v>
      </c>
      <c r="H79" s="27">
        <v>0</v>
      </c>
      <c r="I79" s="27">
        <v>0</v>
      </c>
      <c r="J79" s="29">
        <v>0</v>
      </c>
    </row>
    <row r="80" spans="2:10">
      <c r="B80" s="40">
        <v>44099</v>
      </c>
      <c r="C80" s="40">
        <v>44098</v>
      </c>
      <c r="D80" s="41">
        <v>46388</v>
      </c>
      <c r="E80" s="27">
        <v>1000000</v>
      </c>
      <c r="F80" s="28">
        <v>6.9835000000000003</v>
      </c>
      <c r="G80" s="28">
        <v>6.99</v>
      </c>
      <c r="H80" s="27">
        <v>1000000</v>
      </c>
      <c r="I80" s="27">
        <v>1169317078.3499999</v>
      </c>
      <c r="J80" s="29">
        <v>100</v>
      </c>
    </row>
    <row r="81" spans="2:10">
      <c r="B81" s="40">
        <v>44102</v>
      </c>
      <c r="C81" s="40">
        <v>44098</v>
      </c>
      <c r="D81" s="41">
        <v>46388</v>
      </c>
      <c r="E81" s="27">
        <v>200000</v>
      </c>
      <c r="F81" s="28">
        <v>6.9835000000000003</v>
      </c>
      <c r="G81" s="28">
        <v>6.9835000000000003</v>
      </c>
      <c r="H81" s="27">
        <v>200000</v>
      </c>
      <c r="I81" s="27">
        <v>233926062.53999999</v>
      </c>
      <c r="J81" s="29">
        <v>100</v>
      </c>
    </row>
    <row r="82" spans="2:10">
      <c r="B82" s="42"/>
      <c r="C82" s="42"/>
      <c r="D82" s="40"/>
      <c r="E82" s="27"/>
      <c r="F82" s="28"/>
      <c r="G82" s="28"/>
      <c r="H82" s="27"/>
      <c r="I82" s="27"/>
      <c r="J82" s="30"/>
    </row>
    <row r="83" spans="2:10">
      <c r="B83" s="37"/>
      <c r="C83" s="38"/>
      <c r="D83" s="39"/>
      <c r="E83" s="32">
        <v>1320000</v>
      </c>
      <c r="F83" s="33">
        <v>7.3000506467020223</v>
      </c>
      <c r="G83" s="33">
        <v>7.3116904302688539</v>
      </c>
      <c r="H83" s="32">
        <v>1039998</v>
      </c>
      <c r="I83" s="32">
        <v>1256342729.1599998</v>
      </c>
      <c r="J83" s="34">
        <v>78.787727272727267</v>
      </c>
    </row>
    <row r="84" spans="2:10">
      <c r="B84" s="40">
        <v>44078</v>
      </c>
      <c r="C84" s="40">
        <v>44077</v>
      </c>
      <c r="D84" s="41">
        <v>47849</v>
      </c>
      <c r="E84" s="27">
        <v>300000</v>
      </c>
      <c r="F84" s="28">
        <v>7.0697000000000001</v>
      </c>
      <c r="G84" s="28">
        <v>7.0849000000000002</v>
      </c>
      <c r="H84" s="27">
        <v>150000</v>
      </c>
      <c r="I84" s="27">
        <v>183630996.19</v>
      </c>
      <c r="J84" s="29">
        <v>50</v>
      </c>
    </row>
    <row r="85" spans="2:10">
      <c r="B85" s="40">
        <v>44082</v>
      </c>
      <c r="C85" s="40">
        <v>44077</v>
      </c>
      <c r="D85" s="41">
        <v>47849</v>
      </c>
      <c r="E85" s="27">
        <v>60000</v>
      </c>
      <c r="F85" s="28">
        <v>7.0697000000000001</v>
      </c>
      <c r="G85" s="28">
        <v>7.0697000000000001</v>
      </c>
      <c r="H85" s="27">
        <v>59999</v>
      </c>
      <c r="I85" s="27">
        <v>73471399.310000002</v>
      </c>
      <c r="J85" s="29">
        <v>99.998333333333335</v>
      </c>
    </row>
    <row r="86" spans="2:10">
      <c r="B86" s="40">
        <v>44085</v>
      </c>
      <c r="C86" s="40">
        <v>44084</v>
      </c>
      <c r="D86" s="41">
        <v>47849</v>
      </c>
      <c r="E86" s="27">
        <v>500000</v>
      </c>
      <c r="F86" s="28">
        <v>7.2561999999999998</v>
      </c>
      <c r="G86" s="28">
        <v>7.2640000000000002</v>
      </c>
      <c r="H86" s="27">
        <v>500000</v>
      </c>
      <c r="I86" s="27">
        <v>605430781.84000003</v>
      </c>
      <c r="J86" s="29">
        <v>100</v>
      </c>
    </row>
    <row r="87" spans="2:10">
      <c r="B87" s="40">
        <v>44088</v>
      </c>
      <c r="C87" s="40">
        <v>44084</v>
      </c>
      <c r="D87" s="41">
        <v>47849</v>
      </c>
      <c r="E87" s="27">
        <v>100000</v>
      </c>
      <c r="F87" s="28">
        <v>7.2561999999999998</v>
      </c>
      <c r="G87" s="28">
        <v>7.2561999999999998</v>
      </c>
      <c r="H87" s="27">
        <v>0</v>
      </c>
      <c r="I87" s="27">
        <v>0</v>
      </c>
      <c r="J87" s="29">
        <v>0</v>
      </c>
    </row>
    <row r="88" spans="2:10">
      <c r="B88" s="40">
        <v>44092</v>
      </c>
      <c r="C88" s="40">
        <v>44091</v>
      </c>
      <c r="D88" s="41">
        <v>47849</v>
      </c>
      <c r="E88" s="27">
        <v>150000</v>
      </c>
      <c r="F88" s="28">
        <v>7.4199000000000002</v>
      </c>
      <c r="G88" s="28">
        <v>7.44</v>
      </c>
      <c r="H88" s="27">
        <v>150000</v>
      </c>
      <c r="I88" s="27">
        <v>179982421.66</v>
      </c>
      <c r="J88" s="29">
        <v>100</v>
      </c>
    </row>
    <row r="89" spans="2:10">
      <c r="B89" s="40">
        <v>44095</v>
      </c>
      <c r="C89" s="40">
        <v>44091</v>
      </c>
      <c r="D89" s="41">
        <v>47849</v>
      </c>
      <c r="E89" s="27">
        <v>30000</v>
      </c>
      <c r="F89" s="28">
        <v>7.4199000000000002</v>
      </c>
      <c r="G89" s="28">
        <v>7.4199000000000002</v>
      </c>
      <c r="H89" s="27">
        <v>0</v>
      </c>
      <c r="I89" s="27">
        <v>0</v>
      </c>
      <c r="J89" s="29">
        <v>0</v>
      </c>
    </row>
    <row r="90" spans="2:10">
      <c r="B90" s="40">
        <v>44099</v>
      </c>
      <c r="C90" s="40">
        <v>44098</v>
      </c>
      <c r="D90" s="41">
        <v>47849</v>
      </c>
      <c r="E90" s="27">
        <v>150000</v>
      </c>
      <c r="F90" s="28">
        <v>7.6002999999999998</v>
      </c>
      <c r="G90" s="28">
        <v>7.6199000000000003</v>
      </c>
      <c r="H90" s="27">
        <v>150000</v>
      </c>
      <c r="I90" s="27">
        <v>178181609.05000001</v>
      </c>
      <c r="J90" s="29">
        <v>100</v>
      </c>
    </row>
    <row r="91" spans="2:10">
      <c r="B91" s="40">
        <v>44102</v>
      </c>
      <c r="C91" s="40">
        <v>44098</v>
      </c>
      <c r="D91" s="41">
        <v>47849</v>
      </c>
      <c r="E91" s="27">
        <v>30000</v>
      </c>
      <c r="F91" s="28">
        <v>7.6002999999999998</v>
      </c>
      <c r="G91" s="28">
        <v>7.6002999999999998</v>
      </c>
      <c r="H91" s="27">
        <v>29999</v>
      </c>
      <c r="I91" s="27">
        <v>35645521.109999999</v>
      </c>
      <c r="J91" s="29">
        <v>99.99666666666667</v>
      </c>
    </row>
    <row r="92" spans="2:10">
      <c r="B92" s="40"/>
      <c r="C92" s="42"/>
      <c r="D92" s="42"/>
      <c r="E92" s="27"/>
      <c r="F92" s="28"/>
      <c r="G92" s="28"/>
      <c r="H92" s="27"/>
      <c r="I92" s="27"/>
      <c r="J92" s="29"/>
    </row>
    <row r="93" spans="2:10">
      <c r="B93" s="22"/>
      <c r="C93" s="22"/>
      <c r="D93" s="22"/>
      <c r="E93" s="35">
        <v>166640000</v>
      </c>
      <c r="F93" s="22"/>
      <c r="G93" s="22"/>
      <c r="H93" s="35">
        <v>146819256</v>
      </c>
      <c r="I93" s="35">
        <v>153063235723.90002</v>
      </c>
      <c r="J93" s="22">
        <v>88.105650504080657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9"/>
  <dimension ref="B1:J100"/>
  <sheetViews>
    <sheetView zoomScale="85" zoomScaleNormal="85" workbookViewId="0"/>
  </sheetViews>
  <sheetFormatPr defaultRowHeight="15"/>
  <cols>
    <col min="2" max="2" width="13.7109375" style="48" customWidth="1"/>
    <col min="3" max="3" width="17.5703125" style="48" customWidth="1"/>
    <col min="4" max="4" width="19" style="48" bestFit="1" customWidth="1"/>
    <col min="5" max="5" width="12.7109375" bestFit="1" customWidth="1"/>
    <col min="6" max="6" width="11.85546875" customWidth="1"/>
    <col min="7" max="8" width="12.7109375" bestFit="1" customWidth="1"/>
    <col min="9" max="9" width="16.42578125" bestFit="1" customWidth="1"/>
    <col min="10" max="10" width="16.5703125" customWidth="1"/>
  </cols>
  <sheetData>
    <row r="1" spans="2:10">
      <c r="B1" s="55" t="s">
        <v>20</v>
      </c>
    </row>
    <row r="3" spans="2:10">
      <c r="B3" s="9" t="s">
        <v>1</v>
      </c>
      <c r="C3" s="9" t="s">
        <v>18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83" t="s">
        <v>8</v>
      </c>
    </row>
    <row r="5" spans="2:10">
      <c r="B5" s="23" t="s">
        <v>9</v>
      </c>
      <c r="C5" s="36"/>
      <c r="D5" s="36"/>
      <c r="E5" s="24">
        <v>5190000</v>
      </c>
      <c r="F5" s="25"/>
      <c r="G5" s="25"/>
      <c r="H5" s="24">
        <v>1515681</v>
      </c>
      <c r="I5" s="24">
        <v>16053391189.790001</v>
      </c>
      <c r="J5" s="24">
        <v>29.203872832369942</v>
      </c>
    </row>
    <row r="6" spans="2:10">
      <c r="B6" s="49"/>
      <c r="C6" s="50"/>
      <c r="D6" s="51">
        <v>44986</v>
      </c>
      <c r="E6" s="46">
        <v>205300</v>
      </c>
      <c r="F6" s="47">
        <v>0.27889999999999998</v>
      </c>
      <c r="G6" s="47">
        <v>0.27889999999999998</v>
      </c>
      <c r="H6" s="46">
        <v>28090</v>
      </c>
      <c r="I6" s="46">
        <v>298997118.13999999</v>
      </c>
      <c r="J6" s="46">
        <v>13.682415976619581</v>
      </c>
    </row>
    <row r="7" spans="2:10">
      <c r="B7" s="52">
        <v>44106</v>
      </c>
      <c r="C7" s="53">
        <v>44105</v>
      </c>
      <c r="D7" s="53">
        <v>44986</v>
      </c>
      <c r="E7" s="44">
        <v>100000</v>
      </c>
      <c r="F7" s="45">
        <v>0</v>
      </c>
      <c r="G7" s="45">
        <v>0</v>
      </c>
      <c r="H7" s="44">
        <v>0</v>
      </c>
      <c r="I7" s="44">
        <v>0</v>
      </c>
      <c r="J7" s="44">
        <v>0</v>
      </c>
    </row>
    <row r="8" spans="2:10">
      <c r="B8" s="52">
        <v>44113</v>
      </c>
      <c r="C8" s="53">
        <v>44112</v>
      </c>
      <c r="D8" s="53">
        <v>44986</v>
      </c>
      <c r="E8" s="44">
        <v>105300</v>
      </c>
      <c r="F8" s="45">
        <v>0.27889999999999998</v>
      </c>
      <c r="G8" s="45">
        <v>0.27889999999999998</v>
      </c>
      <c r="H8" s="44">
        <v>28090</v>
      </c>
      <c r="I8" s="44">
        <v>298997118.13999999</v>
      </c>
      <c r="J8" s="44">
        <v>26.676163342830012</v>
      </c>
    </row>
    <row r="9" spans="2:10">
      <c r="B9" s="54"/>
      <c r="C9" s="54"/>
      <c r="D9" s="53"/>
      <c r="E9" s="44"/>
      <c r="F9" s="45"/>
      <c r="G9" s="45"/>
      <c r="H9" s="44"/>
      <c r="I9" s="44"/>
      <c r="J9" s="44"/>
    </row>
    <row r="10" spans="2:10">
      <c r="B10" s="49"/>
      <c r="C10" s="50"/>
      <c r="D10" s="51">
        <v>46447</v>
      </c>
      <c r="E10" s="46">
        <v>2625558</v>
      </c>
      <c r="F10" s="47">
        <v>0.3065647413721409</v>
      </c>
      <c r="G10" s="47">
        <v>0.3065647413721409</v>
      </c>
      <c r="H10" s="46">
        <v>903978</v>
      </c>
      <c r="I10" s="46">
        <v>9505064614.9800014</v>
      </c>
      <c r="J10" s="46">
        <v>34.429938321682471</v>
      </c>
    </row>
    <row r="11" spans="2:10">
      <c r="B11" s="52">
        <v>44106</v>
      </c>
      <c r="C11" s="53">
        <v>44105</v>
      </c>
      <c r="D11" s="53">
        <v>46447</v>
      </c>
      <c r="E11" s="44">
        <v>120000</v>
      </c>
      <c r="F11" s="45">
        <v>0.29210000000000003</v>
      </c>
      <c r="G11" s="45">
        <v>0.29210000000000003</v>
      </c>
      <c r="H11" s="44">
        <v>100000</v>
      </c>
      <c r="I11" s="44">
        <v>1051340914.89</v>
      </c>
      <c r="J11" s="44">
        <v>83.333333333333343</v>
      </c>
    </row>
    <row r="12" spans="2:10">
      <c r="B12" s="52">
        <v>44113</v>
      </c>
      <c r="C12" s="53">
        <v>44112</v>
      </c>
      <c r="D12" s="53">
        <v>46447</v>
      </c>
      <c r="E12" s="44">
        <v>114700</v>
      </c>
      <c r="F12" s="45">
        <v>0.39500000000000002</v>
      </c>
      <c r="G12" s="45">
        <v>0.39500000000000002</v>
      </c>
      <c r="H12" s="44">
        <v>83790</v>
      </c>
      <c r="I12" s="44">
        <v>875572538.54999995</v>
      </c>
      <c r="J12" s="44">
        <v>73.051438535309501</v>
      </c>
    </row>
    <row r="13" spans="2:10">
      <c r="B13" s="52">
        <v>44120</v>
      </c>
      <c r="C13" s="53">
        <v>44119</v>
      </c>
      <c r="D13" s="53">
        <v>46447</v>
      </c>
      <c r="E13" s="44">
        <v>1000000</v>
      </c>
      <c r="F13" s="45">
        <v>0.23</v>
      </c>
      <c r="G13" s="45">
        <v>0.23</v>
      </c>
      <c r="H13" s="44">
        <v>206500</v>
      </c>
      <c r="I13" s="44">
        <v>2181272259.4099998</v>
      </c>
      <c r="J13" s="44">
        <v>20.65</v>
      </c>
    </row>
    <row r="14" spans="2:10">
      <c r="B14" s="52">
        <v>44127</v>
      </c>
      <c r="C14" s="53">
        <v>44126</v>
      </c>
      <c r="D14" s="53">
        <v>46447</v>
      </c>
      <c r="E14" s="44">
        <v>562080</v>
      </c>
      <c r="F14" s="45">
        <v>0.31</v>
      </c>
      <c r="G14" s="45">
        <v>0.31</v>
      </c>
      <c r="H14" s="44">
        <v>238955</v>
      </c>
      <c r="I14" s="44">
        <v>2512438697.2600002</v>
      </c>
      <c r="J14" s="44">
        <v>42.512631653857099</v>
      </c>
    </row>
    <row r="15" spans="2:10">
      <c r="B15" s="52">
        <v>44134</v>
      </c>
      <c r="C15" s="53">
        <v>44133</v>
      </c>
      <c r="D15" s="53">
        <v>46447</v>
      </c>
      <c r="E15" s="44">
        <v>828778</v>
      </c>
      <c r="F15" s="45">
        <v>0.33989999999999998</v>
      </c>
      <c r="G15" s="45">
        <v>0.33989999999999998</v>
      </c>
      <c r="H15" s="44">
        <v>274733</v>
      </c>
      <c r="I15" s="44">
        <v>2884440204.8700004</v>
      </c>
      <c r="J15" s="44">
        <v>33.149166604325885</v>
      </c>
    </row>
    <row r="16" spans="2:10">
      <c r="B16" s="54"/>
      <c r="C16" s="54"/>
      <c r="D16" s="53"/>
      <c r="E16" s="44"/>
      <c r="F16" s="45"/>
      <c r="G16" s="45"/>
      <c r="H16" s="44"/>
      <c r="I16" s="44"/>
      <c r="J16" s="44"/>
    </row>
    <row r="17" spans="2:10">
      <c r="B17" s="49"/>
      <c r="C17" s="50"/>
      <c r="D17" s="51">
        <v>44621</v>
      </c>
      <c r="E17" s="46">
        <v>2359142</v>
      </c>
      <c r="F17" s="47">
        <v>0.10309337222049755</v>
      </c>
      <c r="G17" s="47">
        <v>0.10309337222049755</v>
      </c>
      <c r="H17" s="46">
        <v>583613</v>
      </c>
      <c r="I17" s="46">
        <v>6249329456.6700001</v>
      </c>
      <c r="J17" s="46">
        <v>24.738358267539638</v>
      </c>
    </row>
    <row r="18" spans="2:10">
      <c r="B18" s="52">
        <v>44120</v>
      </c>
      <c r="C18" s="53">
        <v>44119</v>
      </c>
      <c r="D18" s="53">
        <v>44621</v>
      </c>
      <c r="E18" s="44">
        <v>1000000</v>
      </c>
      <c r="F18" s="45">
        <v>0.08</v>
      </c>
      <c r="G18" s="45">
        <v>0.08</v>
      </c>
      <c r="H18" s="44">
        <v>176700</v>
      </c>
      <c r="I18" s="44">
        <v>1891833420.9100001</v>
      </c>
      <c r="J18" s="44">
        <v>17.669999999999998</v>
      </c>
    </row>
    <row r="19" spans="2:10">
      <c r="B19" s="52">
        <v>44127</v>
      </c>
      <c r="C19" s="53">
        <v>44126</v>
      </c>
      <c r="D19" s="53">
        <v>44621</v>
      </c>
      <c r="E19" s="44">
        <v>537920</v>
      </c>
      <c r="F19" s="45">
        <v>0.1</v>
      </c>
      <c r="G19" s="45">
        <v>0.1</v>
      </c>
      <c r="H19" s="44">
        <v>140000</v>
      </c>
      <c r="I19" s="44">
        <v>1499087507.95</v>
      </c>
      <c r="J19" s="44">
        <v>26.026174895895299</v>
      </c>
    </row>
    <row r="20" spans="2:10">
      <c r="B20" s="52">
        <v>44134</v>
      </c>
      <c r="C20" s="53">
        <v>44133</v>
      </c>
      <c r="D20" s="53">
        <v>44621</v>
      </c>
      <c r="E20" s="44">
        <v>821222</v>
      </c>
      <c r="F20" s="45">
        <v>0.12</v>
      </c>
      <c r="G20" s="45">
        <v>0.12</v>
      </c>
      <c r="H20" s="44">
        <v>266913</v>
      </c>
      <c r="I20" s="44">
        <v>2858408527.8100004</v>
      </c>
      <c r="J20" s="44">
        <v>32.501930050583155</v>
      </c>
    </row>
    <row r="21" spans="2:10">
      <c r="B21" s="54"/>
      <c r="C21" s="54"/>
      <c r="D21" s="53"/>
      <c r="E21" s="44"/>
      <c r="F21" s="45"/>
      <c r="G21" s="45"/>
      <c r="H21" s="44"/>
      <c r="I21" s="44"/>
      <c r="J21" s="44"/>
    </row>
    <row r="22" spans="2:10">
      <c r="B22" s="23" t="s">
        <v>10</v>
      </c>
      <c r="C22" s="36"/>
      <c r="D22" s="36"/>
      <c r="E22" s="24">
        <v>148700000</v>
      </c>
      <c r="F22" s="25"/>
      <c r="G22" s="25"/>
      <c r="H22" s="24">
        <v>128762698</v>
      </c>
      <c r="I22" s="24">
        <v>121843392012.23</v>
      </c>
      <c r="J22" s="24">
        <v>86.592264963012781</v>
      </c>
    </row>
    <row r="23" spans="2:10">
      <c r="B23" s="49"/>
      <c r="C23" s="50"/>
      <c r="D23" s="51">
        <v>44287</v>
      </c>
      <c r="E23" s="46">
        <v>48000000</v>
      </c>
      <c r="F23" s="47">
        <v>2.3471545194730763</v>
      </c>
      <c r="G23" s="47">
        <v>2.3505165336863381</v>
      </c>
      <c r="H23" s="46">
        <v>44630000</v>
      </c>
      <c r="I23" s="46">
        <v>44159969908.059998</v>
      </c>
      <c r="J23" s="46">
        <v>92.979166666666671</v>
      </c>
    </row>
    <row r="24" spans="2:10">
      <c r="B24" s="52">
        <v>44113</v>
      </c>
      <c r="C24" s="53">
        <v>44112</v>
      </c>
      <c r="D24" s="53">
        <v>44287</v>
      </c>
      <c r="E24" s="44">
        <v>25000000</v>
      </c>
      <c r="F24" s="45">
        <v>2.3992</v>
      </c>
      <c r="G24" s="45">
        <v>2.4018999999999999</v>
      </c>
      <c r="H24" s="44">
        <v>25000000</v>
      </c>
      <c r="I24" s="44">
        <v>24723985671.549999</v>
      </c>
      <c r="J24" s="44">
        <v>100</v>
      </c>
    </row>
    <row r="25" spans="2:10">
      <c r="B25" s="52">
        <v>44117</v>
      </c>
      <c r="C25" s="53">
        <v>44112</v>
      </c>
      <c r="D25" s="53">
        <v>44287</v>
      </c>
      <c r="E25" s="44">
        <v>5000000</v>
      </c>
      <c r="F25" s="45">
        <v>2.3992</v>
      </c>
      <c r="G25" s="45">
        <v>2.3992</v>
      </c>
      <c r="H25" s="44">
        <v>4630000</v>
      </c>
      <c r="I25" s="44">
        <v>4579314204.71</v>
      </c>
      <c r="J25" s="44">
        <v>92.600000000000009</v>
      </c>
    </row>
    <row r="26" spans="2:10">
      <c r="B26" s="52">
        <v>44127</v>
      </c>
      <c r="C26" s="53">
        <v>44126</v>
      </c>
      <c r="D26" s="53">
        <v>44287</v>
      </c>
      <c r="E26" s="44">
        <v>15000000</v>
      </c>
      <c r="F26" s="45">
        <v>2.2444999999999999</v>
      </c>
      <c r="G26" s="45">
        <v>2.25</v>
      </c>
      <c r="H26" s="44">
        <v>15000000</v>
      </c>
      <c r="I26" s="44">
        <v>14856670031.799999</v>
      </c>
      <c r="J26" s="44">
        <v>100</v>
      </c>
    </row>
    <row r="27" spans="2:10">
      <c r="B27" s="52">
        <v>44130</v>
      </c>
      <c r="C27" s="53">
        <v>44126</v>
      </c>
      <c r="D27" s="53">
        <v>44287</v>
      </c>
      <c r="E27" s="44">
        <v>3000000</v>
      </c>
      <c r="F27" s="45">
        <v>2.2444999999999999</v>
      </c>
      <c r="G27" s="45">
        <v>2.2444999999999999</v>
      </c>
      <c r="H27" s="44">
        <v>0</v>
      </c>
      <c r="I27" s="44">
        <v>0</v>
      </c>
      <c r="J27" s="44">
        <v>0</v>
      </c>
    </row>
    <row r="28" spans="2:10">
      <c r="B28" s="54"/>
      <c r="C28" s="54"/>
      <c r="D28" s="53"/>
      <c r="E28" s="44"/>
      <c r="F28" s="45"/>
      <c r="G28" s="45"/>
      <c r="H28" s="44"/>
      <c r="I28" s="44"/>
      <c r="J28" s="44"/>
    </row>
    <row r="29" spans="2:10">
      <c r="B29" s="49"/>
      <c r="C29" s="50"/>
      <c r="D29" s="51">
        <v>44470</v>
      </c>
      <c r="E29" s="46">
        <v>58400000</v>
      </c>
      <c r="F29" s="47">
        <v>3.0373054657131182</v>
      </c>
      <c r="G29" s="47">
        <v>3.0476777174140159</v>
      </c>
      <c r="H29" s="46">
        <v>49617500</v>
      </c>
      <c r="I29" s="46">
        <v>48226557392.100006</v>
      </c>
      <c r="J29" s="46">
        <v>84.961472602739732</v>
      </c>
    </row>
    <row r="30" spans="2:10">
      <c r="B30" s="52">
        <v>44106</v>
      </c>
      <c r="C30" s="53">
        <v>44105</v>
      </c>
      <c r="D30" s="53">
        <v>44470</v>
      </c>
      <c r="E30" s="44">
        <v>12000000</v>
      </c>
      <c r="F30" s="45">
        <v>2.94</v>
      </c>
      <c r="G30" s="45">
        <v>2.9466999999999999</v>
      </c>
      <c r="H30" s="44">
        <v>12000000</v>
      </c>
      <c r="I30" s="44">
        <v>11659948745.940001</v>
      </c>
      <c r="J30" s="44">
        <v>100</v>
      </c>
    </row>
    <row r="31" spans="2:10">
      <c r="B31" s="52">
        <v>44109</v>
      </c>
      <c r="C31" s="53">
        <v>44105</v>
      </c>
      <c r="D31" s="53">
        <v>44470</v>
      </c>
      <c r="E31" s="44">
        <v>2400000</v>
      </c>
      <c r="F31" s="45">
        <v>2.94</v>
      </c>
      <c r="G31" s="45">
        <v>2.94</v>
      </c>
      <c r="H31" s="44">
        <v>0</v>
      </c>
      <c r="I31" s="44">
        <v>0</v>
      </c>
      <c r="J31" s="44">
        <v>0</v>
      </c>
    </row>
    <row r="32" spans="2:10">
      <c r="B32" s="52">
        <v>44120</v>
      </c>
      <c r="C32" s="53">
        <v>44119</v>
      </c>
      <c r="D32" s="53">
        <v>44470</v>
      </c>
      <c r="E32" s="44">
        <v>20000000</v>
      </c>
      <c r="F32" s="45">
        <v>3.0316999999999998</v>
      </c>
      <c r="G32" s="45">
        <v>3.0424000000000002</v>
      </c>
      <c r="H32" s="44">
        <v>20000000</v>
      </c>
      <c r="I32" s="44">
        <v>19436818186.75</v>
      </c>
      <c r="J32" s="44">
        <v>100</v>
      </c>
    </row>
    <row r="33" spans="2:10">
      <c r="B33" s="52">
        <v>44123</v>
      </c>
      <c r="C33" s="53">
        <v>44119</v>
      </c>
      <c r="D33" s="53">
        <v>44470</v>
      </c>
      <c r="E33" s="44">
        <v>4000000</v>
      </c>
      <c r="F33" s="45">
        <v>3.0316999999999998</v>
      </c>
      <c r="G33" s="45">
        <v>3.0316999999999998</v>
      </c>
      <c r="H33" s="44">
        <v>0</v>
      </c>
      <c r="I33" s="44">
        <v>0</v>
      </c>
      <c r="J33" s="44">
        <v>0</v>
      </c>
    </row>
    <row r="34" spans="2:10">
      <c r="B34" s="52">
        <v>44134</v>
      </c>
      <c r="C34" s="53">
        <v>44133</v>
      </c>
      <c r="D34" s="53">
        <v>44470</v>
      </c>
      <c r="E34" s="44">
        <v>20000000</v>
      </c>
      <c r="F34" s="45">
        <v>3.1099000000000001</v>
      </c>
      <c r="G34" s="45">
        <v>3.1223999999999998</v>
      </c>
      <c r="H34" s="44">
        <v>17617500</v>
      </c>
      <c r="I34" s="44">
        <v>17129790459.41</v>
      </c>
      <c r="J34" s="44">
        <v>88.087499999999991</v>
      </c>
    </row>
    <row r="35" spans="2:10">
      <c r="B35" s="54"/>
      <c r="C35" s="54"/>
      <c r="D35" s="53"/>
      <c r="E35" s="44"/>
      <c r="F35" s="45"/>
      <c r="G35" s="45"/>
      <c r="H35" s="44"/>
      <c r="I35" s="44"/>
      <c r="J35" s="44"/>
    </row>
    <row r="36" spans="2:10">
      <c r="B36" s="49"/>
      <c r="C36" s="50"/>
      <c r="D36" s="51">
        <v>44835</v>
      </c>
      <c r="E36" s="46">
        <v>14600000</v>
      </c>
      <c r="F36" s="47">
        <v>4.6024376822308026</v>
      </c>
      <c r="G36" s="47">
        <v>4.6121118388115292</v>
      </c>
      <c r="H36" s="46">
        <v>10315298</v>
      </c>
      <c r="I36" s="46">
        <v>9443954080.0099983</v>
      </c>
      <c r="J36" s="46">
        <v>70.652726027397264</v>
      </c>
    </row>
    <row r="37" spans="2:10">
      <c r="B37" s="52">
        <v>44106</v>
      </c>
      <c r="C37" s="53">
        <v>44105</v>
      </c>
      <c r="D37" s="53">
        <v>44835</v>
      </c>
      <c r="E37" s="44">
        <v>4000000</v>
      </c>
      <c r="F37" s="45">
        <v>4.5193000000000003</v>
      </c>
      <c r="G37" s="45">
        <v>4.5298999999999996</v>
      </c>
      <c r="H37" s="44">
        <v>2503200</v>
      </c>
      <c r="I37" s="44">
        <v>2292210784.8400002</v>
      </c>
      <c r="J37" s="44">
        <v>62.580000000000005</v>
      </c>
    </row>
    <row r="38" spans="2:10">
      <c r="B38" s="52">
        <v>44109</v>
      </c>
      <c r="C38" s="53">
        <v>44105</v>
      </c>
      <c r="D38" s="53">
        <v>44835</v>
      </c>
      <c r="E38" s="44">
        <v>800000</v>
      </c>
      <c r="F38" s="45">
        <v>4.5193000000000003</v>
      </c>
      <c r="G38" s="45">
        <v>4.5193000000000003</v>
      </c>
      <c r="H38" s="44">
        <v>0</v>
      </c>
      <c r="I38" s="44">
        <v>0</v>
      </c>
      <c r="J38" s="44">
        <v>0</v>
      </c>
    </row>
    <row r="39" spans="2:10">
      <c r="B39" s="52">
        <v>44113</v>
      </c>
      <c r="C39" s="53">
        <v>44112</v>
      </c>
      <c r="D39" s="53">
        <v>44835</v>
      </c>
      <c r="E39" s="44">
        <v>3000000</v>
      </c>
      <c r="F39" s="45">
        <v>4.6151</v>
      </c>
      <c r="G39" s="45">
        <v>4.6269</v>
      </c>
      <c r="H39" s="44">
        <v>3000000</v>
      </c>
      <c r="I39" s="44">
        <v>2744581249.9899998</v>
      </c>
      <c r="J39" s="44">
        <v>100</v>
      </c>
    </row>
    <row r="40" spans="2:10">
      <c r="B40" s="52">
        <v>44117</v>
      </c>
      <c r="C40" s="53">
        <v>44112</v>
      </c>
      <c r="D40" s="53">
        <v>44835</v>
      </c>
      <c r="E40" s="44">
        <v>600000</v>
      </c>
      <c r="F40" s="45">
        <v>4.6151</v>
      </c>
      <c r="G40" s="45">
        <v>4.6151</v>
      </c>
      <c r="H40" s="44">
        <v>599998</v>
      </c>
      <c r="I40" s="44">
        <v>549013592.91999996</v>
      </c>
      <c r="J40" s="44">
        <v>99.99966666666667</v>
      </c>
    </row>
    <row r="41" spans="2:10">
      <c r="B41" s="52">
        <v>44120</v>
      </c>
      <c r="C41" s="53">
        <v>44119</v>
      </c>
      <c r="D41" s="53">
        <v>44835</v>
      </c>
      <c r="E41" s="44">
        <v>1500000</v>
      </c>
      <c r="F41" s="45">
        <v>4.5572999999999997</v>
      </c>
      <c r="G41" s="45">
        <v>4.5648</v>
      </c>
      <c r="H41" s="44">
        <v>1090000</v>
      </c>
      <c r="I41" s="44">
        <v>998991580.33000004</v>
      </c>
      <c r="J41" s="44">
        <v>72.666666666666671</v>
      </c>
    </row>
    <row r="42" spans="2:10">
      <c r="B42" s="52">
        <v>44123</v>
      </c>
      <c r="C42" s="53">
        <v>44119</v>
      </c>
      <c r="D42" s="53">
        <v>44835</v>
      </c>
      <c r="E42" s="44">
        <v>300000</v>
      </c>
      <c r="F42" s="45">
        <v>4.5572999999999997</v>
      </c>
      <c r="G42" s="45">
        <v>4.5572999999999997</v>
      </c>
      <c r="H42" s="44">
        <v>0</v>
      </c>
      <c r="I42" s="44">
        <v>0</v>
      </c>
      <c r="J42" s="44">
        <v>0</v>
      </c>
    </row>
    <row r="43" spans="2:10">
      <c r="B43" s="52">
        <v>44127</v>
      </c>
      <c r="C43" s="53">
        <v>44126</v>
      </c>
      <c r="D43" s="53">
        <v>44835</v>
      </c>
      <c r="E43" s="44">
        <v>2000000</v>
      </c>
      <c r="F43" s="45">
        <v>4.5182000000000002</v>
      </c>
      <c r="G43" s="45">
        <v>4.53</v>
      </c>
      <c r="H43" s="44">
        <v>1742100</v>
      </c>
      <c r="I43" s="44">
        <v>1599216391.3099999</v>
      </c>
      <c r="J43" s="44">
        <v>87.105000000000004</v>
      </c>
    </row>
    <row r="44" spans="2:10">
      <c r="B44" s="52">
        <v>44130</v>
      </c>
      <c r="C44" s="53">
        <v>44126</v>
      </c>
      <c r="D44" s="53">
        <v>44835</v>
      </c>
      <c r="E44" s="44">
        <v>400000</v>
      </c>
      <c r="F44" s="45">
        <v>4.5182000000000002</v>
      </c>
      <c r="G44" s="45">
        <v>4.5182000000000002</v>
      </c>
      <c r="H44" s="44">
        <v>0</v>
      </c>
      <c r="I44" s="44">
        <v>0</v>
      </c>
      <c r="J44" s="44">
        <v>0</v>
      </c>
    </row>
    <row r="45" spans="2:10">
      <c r="B45" s="52">
        <v>44134</v>
      </c>
      <c r="C45" s="53">
        <v>44133</v>
      </c>
      <c r="D45" s="53">
        <v>44835</v>
      </c>
      <c r="E45" s="44">
        <v>2000000</v>
      </c>
      <c r="F45" s="45">
        <v>4.8632999999999997</v>
      </c>
      <c r="G45" s="45">
        <v>4.8699000000000003</v>
      </c>
      <c r="H45" s="44">
        <v>1380000</v>
      </c>
      <c r="I45" s="44">
        <v>1259940480.6199999</v>
      </c>
      <c r="J45" s="44">
        <v>69</v>
      </c>
    </row>
    <row r="46" spans="2:10">
      <c r="B46" s="54"/>
      <c r="C46" s="54"/>
      <c r="D46" s="53"/>
      <c r="E46" s="44"/>
      <c r="F46" s="45"/>
      <c r="G46" s="45"/>
      <c r="H46" s="44"/>
      <c r="I46" s="44"/>
      <c r="J46" s="44"/>
    </row>
    <row r="47" spans="2:10">
      <c r="B47" s="49"/>
      <c r="C47" s="50"/>
      <c r="D47" s="51">
        <v>45292</v>
      </c>
      <c r="E47" s="46">
        <v>27700000</v>
      </c>
      <c r="F47" s="47">
        <v>6.1278018555297535</v>
      </c>
      <c r="G47" s="47">
        <v>6.136079366011197</v>
      </c>
      <c r="H47" s="46">
        <v>24199900</v>
      </c>
      <c r="I47" s="46">
        <v>20012910632.059998</v>
      </c>
      <c r="J47" s="46">
        <v>87.364259927797832</v>
      </c>
    </row>
    <row r="48" spans="2:10">
      <c r="B48" s="52">
        <v>44106</v>
      </c>
      <c r="C48" s="53">
        <v>44105</v>
      </c>
      <c r="D48" s="53">
        <v>45292</v>
      </c>
      <c r="E48" s="44">
        <v>6000000</v>
      </c>
      <c r="F48" s="45">
        <v>6.1178999999999997</v>
      </c>
      <c r="G48" s="45">
        <v>6.1249000000000002</v>
      </c>
      <c r="H48" s="44">
        <v>6000000</v>
      </c>
      <c r="I48" s="44">
        <v>4953945273.9899998</v>
      </c>
      <c r="J48" s="44">
        <v>100</v>
      </c>
    </row>
    <row r="49" spans="2:10">
      <c r="B49" s="52">
        <v>44109</v>
      </c>
      <c r="C49" s="53">
        <v>44105</v>
      </c>
      <c r="D49" s="53">
        <v>45292</v>
      </c>
      <c r="E49" s="44">
        <v>1200000</v>
      </c>
      <c r="F49" s="45">
        <v>6.1178999999999997</v>
      </c>
      <c r="G49" s="45">
        <v>6.1178999999999997</v>
      </c>
      <c r="H49" s="44">
        <v>0</v>
      </c>
      <c r="I49" s="44">
        <v>0</v>
      </c>
      <c r="J49" s="44">
        <v>0</v>
      </c>
    </row>
    <row r="50" spans="2:10">
      <c r="B50" s="52">
        <v>44113</v>
      </c>
      <c r="C50" s="53">
        <v>44112</v>
      </c>
      <c r="D50" s="53">
        <v>45292</v>
      </c>
      <c r="E50" s="44">
        <v>3500000</v>
      </c>
      <c r="F50" s="45">
        <v>6.1550000000000002</v>
      </c>
      <c r="G50" s="45">
        <v>6.1749000000000001</v>
      </c>
      <c r="H50" s="44">
        <v>3500000</v>
      </c>
      <c r="I50" s="44">
        <v>2889973579.5500002</v>
      </c>
      <c r="J50" s="44">
        <v>100</v>
      </c>
    </row>
    <row r="51" spans="2:10">
      <c r="B51" s="52">
        <v>44117</v>
      </c>
      <c r="C51" s="53">
        <v>44112</v>
      </c>
      <c r="D51" s="53">
        <v>45292</v>
      </c>
      <c r="E51" s="44">
        <v>700000</v>
      </c>
      <c r="F51" s="45">
        <v>6.1550000000000002</v>
      </c>
      <c r="G51" s="45">
        <v>6.1550000000000002</v>
      </c>
      <c r="H51" s="44">
        <v>699900</v>
      </c>
      <c r="I51" s="44">
        <v>578049161.09000003</v>
      </c>
      <c r="J51" s="44">
        <v>99.985714285714295</v>
      </c>
    </row>
    <row r="52" spans="2:10">
      <c r="B52" s="52">
        <v>44120</v>
      </c>
      <c r="C52" s="53">
        <v>44119</v>
      </c>
      <c r="D52" s="53">
        <v>45292</v>
      </c>
      <c r="E52" s="44">
        <v>7000000</v>
      </c>
      <c r="F52" s="45">
        <v>6.1410999999999998</v>
      </c>
      <c r="G52" s="45">
        <v>6.1436999999999999</v>
      </c>
      <c r="H52" s="44">
        <v>7000000</v>
      </c>
      <c r="I52" s="44">
        <v>5787830470.0299997</v>
      </c>
      <c r="J52" s="44">
        <v>100</v>
      </c>
    </row>
    <row r="53" spans="2:10">
      <c r="B53" s="52">
        <v>44123</v>
      </c>
      <c r="C53" s="53">
        <v>44119</v>
      </c>
      <c r="D53" s="53">
        <v>45292</v>
      </c>
      <c r="E53" s="44">
        <v>1400000</v>
      </c>
      <c r="F53" s="45">
        <v>6.1410999999999998</v>
      </c>
      <c r="G53" s="45">
        <v>6.1410999999999998</v>
      </c>
      <c r="H53" s="44">
        <v>0</v>
      </c>
      <c r="I53" s="44">
        <v>0</v>
      </c>
      <c r="J53" s="44">
        <v>0</v>
      </c>
    </row>
    <row r="54" spans="2:10">
      <c r="B54" s="52">
        <v>44127</v>
      </c>
      <c r="C54" s="53">
        <v>44126</v>
      </c>
      <c r="D54" s="53">
        <v>45292</v>
      </c>
      <c r="E54" s="44">
        <v>4500000</v>
      </c>
      <c r="F54" s="45">
        <v>5.9943</v>
      </c>
      <c r="G54" s="45">
        <v>6.0049000000000001</v>
      </c>
      <c r="H54" s="44">
        <v>4500000</v>
      </c>
      <c r="I54" s="44">
        <v>3741537737.7800002</v>
      </c>
      <c r="J54" s="44">
        <v>100</v>
      </c>
    </row>
    <row r="55" spans="2:10">
      <c r="B55" s="52">
        <v>44130</v>
      </c>
      <c r="C55" s="53">
        <v>44126</v>
      </c>
      <c r="D55" s="53">
        <v>45292</v>
      </c>
      <c r="E55" s="44">
        <v>900000</v>
      </c>
      <c r="F55" s="45">
        <v>5.9943</v>
      </c>
      <c r="G55" s="45">
        <v>5.9943</v>
      </c>
      <c r="H55" s="44">
        <v>0</v>
      </c>
      <c r="I55" s="44">
        <v>0</v>
      </c>
      <c r="J55" s="44">
        <v>0</v>
      </c>
    </row>
    <row r="56" spans="2:10">
      <c r="B56" s="52">
        <v>44134</v>
      </c>
      <c r="C56" s="53">
        <v>44133</v>
      </c>
      <c r="D56" s="53">
        <v>45292</v>
      </c>
      <c r="E56" s="44">
        <v>2500000</v>
      </c>
      <c r="F56" s="45">
        <v>6.3108000000000004</v>
      </c>
      <c r="G56" s="45">
        <v>6.3198999999999996</v>
      </c>
      <c r="H56" s="44">
        <v>2500000</v>
      </c>
      <c r="I56" s="44">
        <v>2061574409.6199999</v>
      </c>
      <c r="J56" s="44">
        <v>100</v>
      </c>
    </row>
    <row r="57" spans="2:10">
      <c r="B57" s="54"/>
      <c r="C57" s="54"/>
      <c r="D57" s="53"/>
      <c r="E57" s="44"/>
      <c r="F57" s="45"/>
      <c r="G57" s="45"/>
      <c r="H57" s="44"/>
      <c r="I57" s="44"/>
      <c r="J57" s="44"/>
    </row>
    <row r="58" spans="2:10">
      <c r="B58" s="23" t="s">
        <v>11</v>
      </c>
      <c r="C58" s="36"/>
      <c r="D58" s="36"/>
      <c r="E58" s="24">
        <v>8440000</v>
      </c>
      <c r="F58" s="25"/>
      <c r="G58" s="25"/>
      <c r="H58" s="24">
        <v>6180771</v>
      </c>
      <c r="I58" s="24">
        <v>24131827037.779995</v>
      </c>
      <c r="J58" s="24">
        <v>73.231883886255929</v>
      </c>
    </row>
    <row r="59" spans="2:10">
      <c r="B59" s="49">
        <v>44125</v>
      </c>
      <c r="C59" s="50"/>
      <c r="D59" s="51">
        <v>45061</v>
      </c>
      <c r="E59" s="46">
        <v>3600000</v>
      </c>
      <c r="F59" s="47">
        <v>1.0580000000000001</v>
      </c>
      <c r="G59" s="47">
        <v>1.0640000000000001</v>
      </c>
      <c r="H59" s="46">
        <v>3599997</v>
      </c>
      <c r="I59" s="46">
        <v>13823857262.710001</v>
      </c>
      <c r="J59" s="46">
        <v>99.999916666666664</v>
      </c>
    </row>
    <row r="60" spans="2:10">
      <c r="B60" s="52">
        <v>44125</v>
      </c>
      <c r="C60" s="53">
        <v>44124</v>
      </c>
      <c r="D60" s="53">
        <v>45061</v>
      </c>
      <c r="E60" s="44">
        <v>3600000</v>
      </c>
      <c r="F60" s="45">
        <v>1.0580000000000001</v>
      </c>
      <c r="G60" s="45">
        <v>1.0640000000000001</v>
      </c>
      <c r="H60" s="44">
        <v>3599997</v>
      </c>
      <c r="I60" s="44">
        <v>13823857262.710001</v>
      </c>
      <c r="J60" s="44">
        <v>99.999916666666664</v>
      </c>
    </row>
    <row r="61" spans="2:10">
      <c r="B61" s="54"/>
      <c r="C61" s="54"/>
      <c r="D61" s="53"/>
      <c r="E61" s="44"/>
      <c r="F61" s="45"/>
      <c r="G61" s="45"/>
      <c r="H61" s="44"/>
      <c r="I61" s="44"/>
      <c r="J61" s="44"/>
    </row>
    <row r="62" spans="2:10">
      <c r="B62" s="49"/>
      <c r="C62" s="50"/>
      <c r="D62" s="51">
        <v>45792</v>
      </c>
      <c r="E62" s="46">
        <v>2344450</v>
      </c>
      <c r="F62" s="47">
        <v>2.40320966665137</v>
      </c>
      <c r="G62" s="47">
        <v>2.40320966665137</v>
      </c>
      <c r="H62" s="46">
        <v>2059021</v>
      </c>
      <c r="I62" s="46">
        <v>8115748444.1999998</v>
      </c>
      <c r="J62" s="46">
        <v>87.825332167459308</v>
      </c>
    </row>
    <row r="63" spans="2:10">
      <c r="B63" s="52">
        <v>44118</v>
      </c>
      <c r="C63" s="53">
        <v>44117</v>
      </c>
      <c r="D63" s="53">
        <v>45792</v>
      </c>
      <c r="E63" s="44">
        <v>877900</v>
      </c>
      <c r="F63" s="45">
        <v>2.2847</v>
      </c>
      <c r="G63" s="45">
        <v>2.2847</v>
      </c>
      <c r="H63" s="44">
        <v>759724</v>
      </c>
      <c r="I63" s="44">
        <v>2999819493.4099998</v>
      </c>
      <c r="J63" s="44">
        <v>86.538785738694614</v>
      </c>
    </row>
    <row r="64" spans="2:10">
      <c r="B64" s="52">
        <v>44132</v>
      </c>
      <c r="C64" s="53">
        <v>44131</v>
      </c>
      <c r="D64" s="53">
        <v>45792</v>
      </c>
      <c r="E64" s="44">
        <v>1466550</v>
      </c>
      <c r="F64" s="45">
        <v>2.4727000000000001</v>
      </c>
      <c r="G64" s="45">
        <v>2.4727000000000001</v>
      </c>
      <c r="H64" s="44">
        <v>1299297</v>
      </c>
      <c r="I64" s="44">
        <v>5115928950.79</v>
      </c>
      <c r="J64" s="44">
        <v>88.595479185844326</v>
      </c>
    </row>
    <row r="65" spans="2:10">
      <c r="B65" s="54"/>
      <c r="C65" s="54"/>
      <c r="D65" s="53"/>
      <c r="E65" s="44"/>
      <c r="F65" s="45"/>
      <c r="G65" s="45"/>
      <c r="H65" s="44"/>
      <c r="I65" s="44"/>
      <c r="J65" s="44"/>
    </row>
    <row r="66" spans="2:10">
      <c r="B66" s="49"/>
      <c r="C66" s="50"/>
      <c r="D66" s="51">
        <v>47710</v>
      </c>
      <c r="E66" s="46">
        <v>2055550</v>
      </c>
      <c r="F66" s="47">
        <v>3.5252768230887948</v>
      </c>
      <c r="G66" s="47">
        <v>3.5252768230887948</v>
      </c>
      <c r="H66" s="46">
        <v>316025</v>
      </c>
      <c r="I66" s="46">
        <v>1281301371.1900001</v>
      </c>
      <c r="J66" s="46">
        <v>15.374230741164165</v>
      </c>
    </row>
    <row r="67" spans="2:10">
      <c r="B67" s="52">
        <v>44118</v>
      </c>
      <c r="C67" s="53">
        <v>44117</v>
      </c>
      <c r="D67" s="53">
        <v>47710</v>
      </c>
      <c r="E67" s="44">
        <v>772100</v>
      </c>
      <c r="F67" s="45">
        <v>3.4</v>
      </c>
      <c r="G67" s="45">
        <v>3.4</v>
      </c>
      <c r="H67" s="44">
        <v>117337</v>
      </c>
      <c r="I67" s="44">
        <v>478714545.18000001</v>
      </c>
      <c r="J67" s="44">
        <v>15.197124724776584</v>
      </c>
    </row>
    <row r="68" spans="2:10">
      <c r="B68" s="52">
        <v>44132</v>
      </c>
      <c r="C68" s="53">
        <v>44131</v>
      </c>
      <c r="D68" s="53">
        <v>47710</v>
      </c>
      <c r="E68" s="44">
        <v>1283450</v>
      </c>
      <c r="F68" s="45">
        <v>3.6</v>
      </c>
      <c r="G68" s="45">
        <v>3.6</v>
      </c>
      <c r="H68" s="44">
        <v>198688</v>
      </c>
      <c r="I68" s="44">
        <v>802586826.00999999</v>
      </c>
      <c r="J68" s="44">
        <v>15.480774475047724</v>
      </c>
    </row>
    <row r="69" spans="2:10">
      <c r="B69" s="54"/>
      <c r="C69" s="54"/>
      <c r="D69" s="53"/>
      <c r="E69" s="44"/>
      <c r="F69" s="45"/>
      <c r="G69" s="45"/>
      <c r="H69" s="44"/>
      <c r="I69" s="44"/>
      <c r="J69" s="44"/>
    </row>
    <row r="70" spans="2:10">
      <c r="B70" s="49"/>
      <c r="C70" s="50"/>
      <c r="D70" s="51">
        <v>51363</v>
      </c>
      <c r="E70" s="46">
        <v>203519</v>
      </c>
      <c r="F70" s="47">
        <v>4.1003815831151371</v>
      </c>
      <c r="G70" s="47">
        <v>4.1003815831151371</v>
      </c>
      <c r="H70" s="46">
        <v>17408</v>
      </c>
      <c r="I70" s="46">
        <v>73591375.420000002</v>
      </c>
      <c r="J70" s="46">
        <v>8.5535011473130282</v>
      </c>
    </row>
    <row r="71" spans="2:10">
      <c r="B71" s="52">
        <v>44118</v>
      </c>
      <c r="C71" s="53">
        <v>44117</v>
      </c>
      <c r="D71" s="53">
        <v>51363</v>
      </c>
      <c r="E71" s="44">
        <v>101333</v>
      </c>
      <c r="F71" s="45">
        <v>4.0579999999999998</v>
      </c>
      <c r="G71" s="45">
        <v>4.0579999999999998</v>
      </c>
      <c r="H71" s="44">
        <v>7146</v>
      </c>
      <c r="I71" s="44">
        <v>30273056.060000002</v>
      </c>
      <c r="J71" s="44">
        <v>7.0519968815686891</v>
      </c>
    </row>
    <row r="72" spans="2:10">
      <c r="B72" s="52">
        <v>44132</v>
      </c>
      <c r="C72" s="53">
        <v>44131</v>
      </c>
      <c r="D72" s="53">
        <v>51363</v>
      </c>
      <c r="E72" s="44">
        <v>102186</v>
      </c>
      <c r="F72" s="45">
        <v>4.13</v>
      </c>
      <c r="G72" s="45">
        <v>4.13</v>
      </c>
      <c r="H72" s="44">
        <v>10262</v>
      </c>
      <c r="I72" s="44">
        <v>43318319.359999999</v>
      </c>
      <c r="J72" s="44">
        <v>10.042471571448143</v>
      </c>
    </row>
    <row r="73" spans="2:10">
      <c r="B73" s="54"/>
      <c r="C73" s="54"/>
      <c r="D73" s="53"/>
      <c r="E73" s="44"/>
      <c r="F73" s="45"/>
      <c r="G73" s="45"/>
      <c r="H73" s="44"/>
      <c r="I73" s="44"/>
      <c r="J73" s="44"/>
    </row>
    <row r="74" spans="2:10">
      <c r="B74" s="49"/>
      <c r="C74" s="50"/>
      <c r="D74" s="51">
        <v>56749</v>
      </c>
      <c r="E74" s="46">
        <v>236481</v>
      </c>
      <c r="F74" s="47">
        <v>4.2904293704263274</v>
      </c>
      <c r="G74" s="47">
        <v>4.2904293704263274</v>
      </c>
      <c r="H74" s="46">
        <v>188320</v>
      </c>
      <c r="I74" s="46">
        <v>837328584.25999999</v>
      </c>
      <c r="J74" s="46">
        <v>79.634304658725227</v>
      </c>
    </row>
    <row r="75" spans="2:10">
      <c r="B75" s="52">
        <v>44118</v>
      </c>
      <c r="C75" s="53">
        <v>44117</v>
      </c>
      <c r="D75" s="53">
        <v>56749</v>
      </c>
      <c r="E75" s="44">
        <v>118667</v>
      </c>
      <c r="F75" s="45">
        <v>4.2539999999999996</v>
      </c>
      <c r="G75" s="45">
        <v>4.2539999999999996</v>
      </c>
      <c r="H75" s="44">
        <v>97720</v>
      </c>
      <c r="I75" s="44">
        <v>435968674.20000005</v>
      </c>
      <c r="J75" s="44">
        <v>82.348083291900863</v>
      </c>
    </row>
    <row r="76" spans="2:10">
      <c r="B76" s="52">
        <v>44132</v>
      </c>
      <c r="C76" s="53">
        <v>44131</v>
      </c>
      <c r="D76" s="53">
        <v>56749</v>
      </c>
      <c r="E76" s="44">
        <v>117814</v>
      </c>
      <c r="F76" s="45">
        <v>4.33</v>
      </c>
      <c r="G76" s="45">
        <v>4.33</v>
      </c>
      <c r="H76" s="44">
        <v>90600</v>
      </c>
      <c r="I76" s="44">
        <v>401359910.06</v>
      </c>
      <c r="J76" s="44">
        <v>76.900877654608109</v>
      </c>
    </row>
    <row r="77" spans="2:10">
      <c r="B77" s="54"/>
      <c r="C77" s="54"/>
      <c r="D77" s="53"/>
      <c r="E77" s="44"/>
      <c r="F77" s="45"/>
      <c r="G77" s="45"/>
      <c r="H77" s="44"/>
      <c r="I77" s="44"/>
      <c r="J77" s="44"/>
    </row>
    <row r="78" spans="2:10">
      <c r="B78" s="23" t="s">
        <v>12</v>
      </c>
      <c r="C78" s="36"/>
      <c r="D78" s="36"/>
      <c r="E78" s="24">
        <v>8260000</v>
      </c>
      <c r="F78" s="25"/>
      <c r="G78" s="25"/>
      <c r="H78" s="24">
        <v>7239598</v>
      </c>
      <c r="I78" s="24">
        <v>8436707279.5599995</v>
      </c>
      <c r="J78" s="24">
        <v>87.646464891041163</v>
      </c>
    </row>
    <row r="79" spans="2:10">
      <c r="B79" s="49"/>
      <c r="C79" s="50"/>
      <c r="D79" s="51">
        <v>46388</v>
      </c>
      <c r="E79" s="46">
        <v>4280000</v>
      </c>
      <c r="F79" s="47">
        <v>7.1966635909146071</v>
      </c>
      <c r="G79" s="47">
        <v>7.2058380814858083</v>
      </c>
      <c r="H79" s="46">
        <v>3853758</v>
      </c>
      <c r="I79" s="46">
        <v>4478276282.5</v>
      </c>
      <c r="J79" s="46">
        <v>90.041074766355138</v>
      </c>
    </row>
    <row r="80" spans="2:10">
      <c r="B80" s="52">
        <v>44106</v>
      </c>
      <c r="C80" s="53">
        <v>44105</v>
      </c>
      <c r="D80" s="53">
        <v>46388</v>
      </c>
      <c r="E80" s="44">
        <v>1500000</v>
      </c>
      <c r="F80" s="45">
        <v>7.1665999999999999</v>
      </c>
      <c r="G80" s="45">
        <v>7.17</v>
      </c>
      <c r="H80" s="44">
        <v>1500000</v>
      </c>
      <c r="I80" s="44">
        <v>1741943350.5</v>
      </c>
      <c r="J80" s="44">
        <v>100</v>
      </c>
    </row>
    <row r="81" spans="2:10">
      <c r="B81" s="52">
        <v>44109</v>
      </c>
      <c r="C81" s="53">
        <v>44105</v>
      </c>
      <c r="D81" s="53">
        <v>46388</v>
      </c>
      <c r="E81" s="44">
        <v>300000</v>
      </c>
      <c r="F81" s="45">
        <v>7.1665999999999999</v>
      </c>
      <c r="G81" s="45">
        <v>7.1665999999999999</v>
      </c>
      <c r="H81" s="44">
        <v>120000</v>
      </c>
      <c r="I81" s="44">
        <v>139394160.96000001</v>
      </c>
      <c r="J81" s="44">
        <v>40</v>
      </c>
    </row>
    <row r="82" spans="2:10">
      <c r="B82" s="52">
        <v>44113</v>
      </c>
      <c r="C82" s="53">
        <v>44112</v>
      </c>
      <c r="D82" s="53">
        <v>46388</v>
      </c>
      <c r="E82" s="44">
        <v>500000</v>
      </c>
      <c r="F82" s="45">
        <v>7.3517000000000001</v>
      </c>
      <c r="G82" s="45">
        <v>7.37</v>
      </c>
      <c r="H82" s="44">
        <v>500000</v>
      </c>
      <c r="I82" s="44">
        <v>576669624.28999996</v>
      </c>
      <c r="J82" s="44">
        <v>100</v>
      </c>
    </row>
    <row r="83" spans="2:10">
      <c r="B83" s="52">
        <v>44117</v>
      </c>
      <c r="C83" s="53">
        <v>44112</v>
      </c>
      <c r="D83" s="53">
        <v>46388</v>
      </c>
      <c r="E83" s="44">
        <v>100000</v>
      </c>
      <c r="F83" s="45">
        <v>7.3517000000000001</v>
      </c>
      <c r="G83" s="45">
        <v>7.3517000000000001</v>
      </c>
      <c r="H83" s="44">
        <v>81958</v>
      </c>
      <c r="I83" s="44">
        <v>94552174.969999999</v>
      </c>
      <c r="J83" s="44">
        <v>81.957999999999998</v>
      </c>
    </row>
    <row r="84" spans="2:10">
      <c r="B84" s="52">
        <v>44120</v>
      </c>
      <c r="C84" s="53">
        <v>44119</v>
      </c>
      <c r="D84" s="53">
        <v>46388</v>
      </c>
      <c r="E84" s="44">
        <v>150000</v>
      </c>
      <c r="F84" s="45">
        <v>7.2595000000000001</v>
      </c>
      <c r="G84" s="45">
        <v>7.2662000000000004</v>
      </c>
      <c r="H84" s="44">
        <v>150000</v>
      </c>
      <c r="I84" s="44">
        <v>173905824.84999999</v>
      </c>
      <c r="J84" s="44">
        <v>100</v>
      </c>
    </row>
    <row r="85" spans="2:10">
      <c r="B85" s="52">
        <v>44123</v>
      </c>
      <c r="C85" s="53">
        <v>44119</v>
      </c>
      <c r="D85" s="53">
        <v>46388</v>
      </c>
      <c r="E85" s="44">
        <v>30000</v>
      </c>
      <c r="F85" s="45">
        <v>7.2595000000000001</v>
      </c>
      <c r="G85" s="45">
        <v>7.2595000000000001</v>
      </c>
      <c r="H85" s="44">
        <v>1800</v>
      </c>
      <c r="I85" s="44">
        <v>2087456.19</v>
      </c>
      <c r="J85" s="44">
        <v>6</v>
      </c>
    </row>
    <row r="86" spans="2:10">
      <c r="B86" s="52">
        <v>44127</v>
      </c>
      <c r="C86" s="53">
        <v>44126</v>
      </c>
      <c r="D86" s="53">
        <v>46388</v>
      </c>
      <c r="E86" s="44">
        <v>1000000</v>
      </c>
      <c r="F86" s="45">
        <v>7.1482000000000001</v>
      </c>
      <c r="G86" s="45">
        <v>7.1599000000000004</v>
      </c>
      <c r="H86" s="44">
        <v>1000000</v>
      </c>
      <c r="I86" s="44">
        <v>1166722552.5699999</v>
      </c>
      <c r="J86" s="44">
        <v>100</v>
      </c>
    </row>
    <row r="87" spans="2:10">
      <c r="B87" s="52">
        <v>44130</v>
      </c>
      <c r="C87" s="53">
        <v>44126</v>
      </c>
      <c r="D87" s="53">
        <v>46388</v>
      </c>
      <c r="E87" s="44">
        <v>200000</v>
      </c>
      <c r="F87" s="45">
        <v>7.1482000000000001</v>
      </c>
      <c r="G87" s="45">
        <v>7.1482000000000001</v>
      </c>
      <c r="H87" s="44">
        <v>0</v>
      </c>
      <c r="I87" s="44">
        <v>0</v>
      </c>
      <c r="J87" s="44">
        <v>0</v>
      </c>
    </row>
    <row r="88" spans="2:10">
      <c r="B88" s="52">
        <v>44134</v>
      </c>
      <c r="C88" s="53">
        <v>44133</v>
      </c>
      <c r="D88" s="53">
        <v>46388</v>
      </c>
      <c r="E88" s="44">
        <v>500000</v>
      </c>
      <c r="F88" s="45">
        <v>7.1932</v>
      </c>
      <c r="G88" s="45">
        <v>7.21</v>
      </c>
      <c r="H88" s="44">
        <v>500000</v>
      </c>
      <c r="I88" s="44">
        <v>583001138.16999996</v>
      </c>
      <c r="J88" s="44">
        <v>100</v>
      </c>
    </row>
    <row r="89" spans="2:10">
      <c r="B89" s="54"/>
      <c r="C89" s="54"/>
      <c r="D89" s="53"/>
      <c r="E89" s="44"/>
      <c r="F89" s="45"/>
      <c r="G89" s="45"/>
      <c r="H89" s="44"/>
      <c r="I89" s="44"/>
      <c r="J89" s="44"/>
    </row>
    <row r="90" spans="2:10">
      <c r="B90" s="49"/>
      <c r="C90" s="50"/>
      <c r="D90" s="51">
        <v>47849</v>
      </c>
      <c r="E90" s="46">
        <v>3980000</v>
      </c>
      <c r="F90" s="47">
        <v>7.9254990594853361</v>
      </c>
      <c r="G90" s="47">
        <v>7.9336997290980076</v>
      </c>
      <c r="H90" s="46">
        <v>3385840</v>
      </c>
      <c r="I90" s="46">
        <v>3958430997.0599999</v>
      </c>
      <c r="J90" s="46">
        <v>85.071356783919597</v>
      </c>
    </row>
    <row r="91" spans="2:10">
      <c r="B91" s="52">
        <v>44106</v>
      </c>
      <c r="C91" s="52">
        <v>44105</v>
      </c>
      <c r="D91" s="53">
        <v>47849</v>
      </c>
      <c r="E91" s="44">
        <v>500000</v>
      </c>
      <c r="F91" s="45">
        <v>7.7694000000000001</v>
      </c>
      <c r="G91" s="45">
        <v>7.7999000000000001</v>
      </c>
      <c r="H91" s="44">
        <v>230000</v>
      </c>
      <c r="I91" s="44">
        <v>270702806.18000001</v>
      </c>
      <c r="J91" s="44">
        <v>46</v>
      </c>
    </row>
    <row r="92" spans="2:10">
      <c r="B92" s="52">
        <v>44113</v>
      </c>
      <c r="C92" s="52">
        <v>44112</v>
      </c>
      <c r="D92" s="53">
        <v>47849</v>
      </c>
      <c r="E92" s="44">
        <v>1000000</v>
      </c>
      <c r="F92" s="45">
        <v>8.0035000000000007</v>
      </c>
      <c r="G92" s="45">
        <v>8.02</v>
      </c>
      <c r="H92" s="44">
        <v>1000000</v>
      </c>
      <c r="I92" s="44">
        <v>1161565456.55</v>
      </c>
      <c r="J92" s="44">
        <v>100</v>
      </c>
    </row>
    <row r="93" spans="2:10">
      <c r="B93" s="52">
        <v>44117</v>
      </c>
      <c r="C93" s="52">
        <v>44112</v>
      </c>
      <c r="D93" s="53">
        <v>47849</v>
      </c>
      <c r="E93" s="44">
        <v>200000</v>
      </c>
      <c r="F93" s="45">
        <v>8.0035000000000007</v>
      </c>
      <c r="G93" s="45">
        <v>8.0035000000000007</v>
      </c>
      <c r="H93" s="44">
        <v>135789</v>
      </c>
      <c r="I93" s="44">
        <v>157775880.19</v>
      </c>
      <c r="J93" s="44">
        <v>67.894500000000008</v>
      </c>
    </row>
    <row r="94" spans="2:10">
      <c r="B94" s="52">
        <v>44120</v>
      </c>
      <c r="C94" s="52">
        <v>44119</v>
      </c>
      <c r="D94" s="53">
        <v>47849</v>
      </c>
      <c r="E94" s="44">
        <v>150000</v>
      </c>
      <c r="F94" s="45">
        <v>7.9508000000000001</v>
      </c>
      <c r="G94" s="45">
        <v>7.968</v>
      </c>
      <c r="H94" s="44">
        <v>130850</v>
      </c>
      <c r="I94" s="44">
        <v>152677201.78</v>
      </c>
      <c r="J94" s="44">
        <v>87.233333333333334</v>
      </c>
    </row>
    <row r="95" spans="2:10">
      <c r="B95" s="52">
        <v>44123</v>
      </c>
      <c r="C95" s="52">
        <v>44119</v>
      </c>
      <c r="D95" s="53">
        <v>47849</v>
      </c>
      <c r="E95" s="44">
        <v>30000</v>
      </c>
      <c r="F95" s="45">
        <v>7.9508000000000001</v>
      </c>
      <c r="G95" s="45">
        <v>7.9508000000000001</v>
      </c>
      <c r="H95" s="44">
        <v>1800</v>
      </c>
      <c r="I95" s="44">
        <v>2100897.38</v>
      </c>
      <c r="J95" s="44">
        <v>6</v>
      </c>
    </row>
    <row r="96" spans="2:10">
      <c r="B96" s="52">
        <v>44127</v>
      </c>
      <c r="C96" s="52">
        <v>44126</v>
      </c>
      <c r="D96" s="53">
        <v>47849</v>
      </c>
      <c r="E96" s="44">
        <v>1500000</v>
      </c>
      <c r="F96" s="45">
        <v>7.9217000000000004</v>
      </c>
      <c r="G96" s="45">
        <v>7.9218000000000002</v>
      </c>
      <c r="H96" s="44">
        <v>1500000</v>
      </c>
      <c r="I96" s="44">
        <v>1756040349.6300001</v>
      </c>
      <c r="J96" s="44">
        <v>100</v>
      </c>
    </row>
    <row r="97" spans="2:10">
      <c r="B97" s="52">
        <v>44130</v>
      </c>
      <c r="C97" s="52">
        <v>44126</v>
      </c>
      <c r="D97" s="53">
        <v>47849</v>
      </c>
      <c r="E97" s="44">
        <v>300000</v>
      </c>
      <c r="F97" s="45">
        <v>7.9217000000000004</v>
      </c>
      <c r="G97" s="45">
        <v>7.9217000000000004</v>
      </c>
      <c r="H97" s="44">
        <v>87401</v>
      </c>
      <c r="I97" s="44">
        <v>102351379.27</v>
      </c>
      <c r="J97" s="44">
        <v>29.13366666666667</v>
      </c>
    </row>
    <row r="98" spans="2:10">
      <c r="B98" s="52">
        <v>44134</v>
      </c>
      <c r="C98" s="52">
        <v>44133</v>
      </c>
      <c r="D98" s="53">
        <v>47849</v>
      </c>
      <c r="E98" s="44">
        <v>300000</v>
      </c>
      <c r="F98" s="45">
        <v>7.7636000000000003</v>
      </c>
      <c r="G98" s="45">
        <v>7.7698999999999998</v>
      </c>
      <c r="H98" s="44">
        <v>300000</v>
      </c>
      <c r="I98" s="44">
        <v>355217026.07999998</v>
      </c>
      <c r="J98" s="44">
        <v>100</v>
      </c>
    </row>
    <row r="99" spans="2:10">
      <c r="B99" s="54"/>
      <c r="C99" s="54"/>
      <c r="D99" s="54"/>
      <c r="E99" s="11"/>
      <c r="F99" s="11"/>
      <c r="G99" s="11"/>
      <c r="H99" s="11"/>
      <c r="I99" s="11"/>
      <c r="J99" s="44"/>
    </row>
    <row r="100" spans="2:10">
      <c r="B100" s="22"/>
      <c r="C100" s="22"/>
      <c r="D100" s="22"/>
      <c r="E100" s="35">
        <v>170590000</v>
      </c>
      <c r="F100" s="22"/>
      <c r="G100" s="22"/>
      <c r="H100" s="35">
        <v>143698748</v>
      </c>
      <c r="I100" s="35">
        <v>170465317519.35999</v>
      </c>
      <c r="J100" s="22">
        <v>84.236325693182479</v>
      </c>
    </row>
  </sheetData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55</vt:i4>
      </vt:variant>
    </vt:vector>
  </HeadingPairs>
  <TitlesOfParts>
    <vt:vector size="55" baseType="lpstr">
      <vt:lpstr>Informação</vt:lpstr>
      <vt:lpstr>VENDA - MARÇO 2020</vt:lpstr>
      <vt:lpstr>VENDA - ABRIL 2020</vt:lpstr>
      <vt:lpstr>VENDA - MAIO 2020</vt:lpstr>
      <vt:lpstr>VENDA - JUNHO 2020</vt:lpstr>
      <vt:lpstr>VENDA - JULHO 2020</vt:lpstr>
      <vt:lpstr>VENDA - AGOSTO 2020</vt:lpstr>
      <vt:lpstr>VENDA - SETEMBRO 2020</vt:lpstr>
      <vt:lpstr>VENDA - OUTUBRO 2020</vt:lpstr>
      <vt:lpstr>VENDA - NOVEMBRO 2020</vt:lpstr>
      <vt:lpstr>VENDA - DEZEMBRO 2020</vt:lpstr>
      <vt:lpstr>VENDA - JANEIRO 2021</vt:lpstr>
      <vt:lpstr>VENDA - FEVEREIRO 2021</vt:lpstr>
      <vt:lpstr>VENDA - MARÇO 2021</vt:lpstr>
      <vt:lpstr>VENDA - ABRIL 2021</vt:lpstr>
      <vt:lpstr>VENDA - MAIO 2021</vt:lpstr>
      <vt:lpstr>VENDA - JUNHO 2021</vt:lpstr>
      <vt:lpstr>VENDA - JULHO 2021</vt:lpstr>
      <vt:lpstr>VENDA - AGOSTO 2021</vt:lpstr>
      <vt:lpstr>VENDA - SETEMBRO 2021</vt:lpstr>
      <vt:lpstr>VENDA - OUTUBRO 2021</vt:lpstr>
      <vt:lpstr>VENDA - NOVEMBRO 2021</vt:lpstr>
      <vt:lpstr>VENDA - DEZEMBRO 2021</vt:lpstr>
      <vt:lpstr>VENDA - JANEIRO 2022</vt:lpstr>
      <vt:lpstr>VENDA - FEVEREIRO 2022</vt:lpstr>
      <vt:lpstr>VENDA - MARÇO 2022</vt:lpstr>
      <vt:lpstr>VENDA - ABRIL 2022</vt:lpstr>
      <vt:lpstr>VENDA - MAIO 2022</vt:lpstr>
      <vt:lpstr>VENDA - JUNHO 2022</vt:lpstr>
      <vt:lpstr>VENDA - JULHO 2022</vt:lpstr>
      <vt:lpstr>VENDA - AGOSTO 2022</vt:lpstr>
      <vt:lpstr>VENDA - SETEMBRO 2022</vt:lpstr>
      <vt:lpstr>VENDA - OUTUBRO 2022</vt:lpstr>
      <vt:lpstr>VENDA - NOVEMBRO 2022</vt:lpstr>
      <vt:lpstr>VENDA - DEZEMBRO 2022</vt:lpstr>
      <vt:lpstr>VENDA - JANEIRO 2023</vt:lpstr>
      <vt:lpstr>VENDA - FEVEREIRO 2023</vt:lpstr>
      <vt:lpstr>VENDA - MARÇO 2023</vt:lpstr>
      <vt:lpstr>VENDA - ABRIL 2023</vt:lpstr>
      <vt:lpstr>VENDA - MAIO 2023</vt:lpstr>
      <vt:lpstr>VENDA - JUNHO 2023</vt:lpstr>
      <vt:lpstr>VENDA - JULHO 2023</vt:lpstr>
      <vt:lpstr>VENDA - AGOSTO 2023</vt:lpstr>
      <vt:lpstr>VENDA - SETEMBRO 2023</vt:lpstr>
      <vt:lpstr>VENDA - OUTUBRO 2023</vt:lpstr>
      <vt:lpstr>VENDA - NOVEMBRO 2023</vt:lpstr>
      <vt:lpstr>VENDA - DEZEMBRO 2023</vt:lpstr>
      <vt:lpstr>VENDA - JANEIRO 2024</vt:lpstr>
      <vt:lpstr>VENDA - FEVEREIRO 2024</vt:lpstr>
      <vt:lpstr>VENDA - MARÇO 2024</vt:lpstr>
      <vt:lpstr>VENDA - ABRIL 2024</vt:lpstr>
      <vt:lpstr>VENDA - MAIO 2024</vt:lpstr>
      <vt:lpstr>VENDA - JUNHO 2024</vt:lpstr>
      <vt:lpstr>VENDA - JULHO 2024</vt:lpstr>
      <vt:lpstr>VENDA - AGOSTO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Henrique Oliveira de Souza</dc:creator>
  <cp:keywords/>
  <dc:description/>
  <cp:lastModifiedBy>Alessandro Ribeiro de Carvalho Casalecchi</cp:lastModifiedBy>
  <cp:revision/>
  <dcterms:created xsi:type="dcterms:W3CDTF">2020-06-30T12:27:00Z</dcterms:created>
  <dcterms:modified xsi:type="dcterms:W3CDTF">2024-09-11T20:35:50Z</dcterms:modified>
  <cp:category/>
  <cp:contentStatus/>
</cp:coreProperties>
</file>